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itonosaki\Desktop\"/>
    </mc:Choice>
  </mc:AlternateContent>
  <xr:revisionPtr revIDLastSave="0" documentId="13_ncr:1_{B7CB4B8A-9760-4AF3-B258-D56B28092E92}" xr6:coauthVersionLast="47" xr6:coauthVersionMax="47" xr10:uidLastSave="{00000000-0000-0000-0000-000000000000}"/>
  <bookViews>
    <workbookView xWindow="5310" yWindow="600" windowWidth="23370" windowHeight="14865" activeTab="2" xr2:uid="{53990141-7754-4DD0-A500-6962C299AE7E}"/>
  </bookViews>
  <sheets>
    <sheet name="記載例" sheetId="16" r:id="rId1"/>
    <sheet name="1枚目" sheetId="5" r:id="rId2"/>
    <sheet name="2枚目" sheetId="4" r:id="rId3"/>
    <sheet name="データ" sheetId="12" state="hidden" r:id="rId4"/>
    <sheet name="データ2" sheetId="15" state="hidden" r:id="rId5"/>
  </sheets>
  <definedNames>
    <definedName name="_xlnm.Print_Area" localSheetId="1">'1枚目'!$A$2:$AS$29</definedName>
    <definedName name="_xlnm.Print_Area" localSheetId="2">'2枚目'!$A$2:$AS$29</definedName>
    <definedName name="_xlnm.Print_Area" localSheetId="4">データ2!$A$5:$E$51</definedName>
    <definedName name="_xlnm.Print_Area" localSheetId="0">記載例!$A$2:$AS$29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5" i="16" l="1"/>
  <c r="Y14" i="16"/>
  <c r="Y16" i="16" s="1"/>
  <c r="AD6" i="16"/>
  <c r="AC6" i="16"/>
  <c r="AB6" i="16"/>
  <c r="AA6" i="16"/>
  <c r="Z6" i="16"/>
  <c r="Y6" i="16"/>
  <c r="X6" i="16"/>
  <c r="V6" i="16"/>
  <c r="U6" i="16"/>
  <c r="T6" i="16"/>
  <c r="S6" i="16"/>
  <c r="R6" i="16"/>
  <c r="AP2" i="16"/>
  <c r="AO2" i="16"/>
  <c r="AM2" i="16"/>
  <c r="AK2" i="16"/>
  <c r="AI2" i="16"/>
  <c r="Q14" i="4"/>
  <c r="Q15" i="5"/>
  <c r="Q15" i="4" s="1"/>
  <c r="Y14" i="5"/>
  <c r="AQ2" i="4" l="1"/>
  <c r="AP2" i="4" l="1"/>
  <c r="AO2" i="4"/>
  <c r="AM2" i="4"/>
  <c r="AK2" i="4"/>
  <c r="AI2" i="4"/>
  <c r="AP2" i="5"/>
  <c r="AO2" i="5"/>
  <c r="AM2" i="5"/>
  <c r="AK2" i="5"/>
  <c r="AI2" i="5"/>
  <c r="Y16" i="5"/>
  <c r="Y16" i="4" s="1"/>
  <c r="AI9" i="4"/>
  <c r="AG15" i="4"/>
  <c r="AD6" i="5"/>
  <c r="AC6" i="5"/>
  <c r="AA6" i="5"/>
  <c r="Z6" i="5"/>
  <c r="X6" i="5"/>
  <c r="V6" i="5"/>
  <c r="U6" i="5"/>
  <c r="S6" i="5"/>
  <c r="R6" i="5"/>
  <c r="O19" i="4"/>
  <c r="O20" i="4"/>
  <c r="O21" i="4"/>
  <c r="O22" i="4"/>
  <c r="O18" i="4"/>
  <c r="AQ15" i="4"/>
  <c r="Y9" i="4" l="1"/>
  <c r="AO14" i="4"/>
  <c r="Y10" i="4"/>
  <c r="AM22" i="4"/>
  <c r="AL22" i="4"/>
  <c r="AJ22" i="4"/>
  <c r="AH22" i="4"/>
  <c r="AG22" i="4"/>
  <c r="AM21" i="4"/>
  <c r="AL21" i="4"/>
  <c r="AJ21" i="4"/>
  <c r="AH21" i="4"/>
  <c r="AG21" i="4"/>
  <c r="AM20" i="4"/>
  <c r="AL20" i="4"/>
  <c r="AJ20" i="4"/>
  <c r="AH20" i="4"/>
  <c r="AG20" i="4"/>
  <c r="AM19" i="4"/>
  <c r="AL19" i="4"/>
  <c r="AJ19" i="4"/>
  <c r="AH19" i="4"/>
  <c r="AG19" i="4"/>
  <c r="AM18" i="4"/>
  <c r="AL18" i="4"/>
  <c r="AJ18" i="4"/>
  <c r="AH18" i="4"/>
  <c r="AG18" i="4"/>
  <c r="H22" i="4"/>
  <c r="G22" i="4"/>
  <c r="E22" i="4"/>
  <c r="H21" i="4"/>
  <c r="G21" i="4"/>
  <c r="E21" i="4"/>
  <c r="H20" i="4"/>
  <c r="G20" i="4"/>
  <c r="E20" i="4"/>
  <c r="H19" i="4"/>
  <c r="G19" i="4"/>
  <c r="E19" i="4"/>
  <c r="H18" i="4"/>
  <c r="G18" i="4"/>
  <c r="E18" i="4"/>
  <c r="AB6" i="5"/>
  <c r="Y6" i="5"/>
  <c r="T6" i="5"/>
  <c r="M11" i="4" l="1"/>
  <c r="Y23" i="4" l="1"/>
  <c r="Y11" i="4"/>
  <c r="Y12" i="4"/>
  <c r="Y13" i="4"/>
  <c r="AI10" i="4"/>
  <c r="AI11" i="4"/>
  <c r="AI12" i="4"/>
  <c r="AI13" i="4"/>
  <c r="Y15" i="4"/>
  <c r="M10" i="4"/>
  <c r="M12" i="4"/>
  <c r="M13" i="4"/>
  <c r="L2" i="4"/>
  <c r="AG16" i="4"/>
  <c r="AP16" i="4"/>
  <c r="AR14" i="4"/>
  <c r="AG14" i="4"/>
  <c r="AI8" i="4"/>
  <c r="T10" i="4"/>
  <c r="T11" i="4"/>
  <c r="T12" i="4"/>
  <c r="T13" i="4"/>
  <c r="T9" i="4"/>
  <c r="Q10" i="4"/>
  <c r="Q11" i="4"/>
  <c r="Q12" i="4"/>
  <c r="Q13" i="4"/>
  <c r="Q9" i="4"/>
  <c r="M9" i="4"/>
  <c r="J13" i="4"/>
  <c r="J12" i="4"/>
  <c r="J11" i="4"/>
  <c r="J10" i="4"/>
  <c r="J9" i="4"/>
  <c r="C13" i="4"/>
  <c r="C12" i="4"/>
  <c r="C11" i="4"/>
  <c r="C10" i="4"/>
  <c r="A15" i="4"/>
  <c r="A14" i="4"/>
  <c r="A13" i="4"/>
  <c r="A12" i="4"/>
  <c r="A11" i="4"/>
  <c r="A10" i="4"/>
  <c r="E13" i="4"/>
  <c r="E12" i="4"/>
  <c r="E11" i="4"/>
  <c r="E10" i="4"/>
  <c r="E9" i="4"/>
  <c r="C9" i="4"/>
  <c r="A9" i="4"/>
  <c r="AB6" i="4"/>
  <c r="AA6" i="4"/>
  <c r="Y6" i="4"/>
  <c r="X6" i="4"/>
  <c r="T6" i="4"/>
  <c r="S6" i="4"/>
  <c r="AD6" i="4"/>
  <c r="AC6" i="4"/>
  <c r="Z6" i="4"/>
  <c r="W6" i="4"/>
  <c r="V6" i="4"/>
  <c r="U6" i="4"/>
  <c r="R6" i="4"/>
  <c r="F6" i="4"/>
  <c r="AF6" i="4"/>
  <c r="AF5" i="4"/>
  <c r="Y14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itonosaki</author>
  </authors>
  <commentList>
    <comment ref="AQ2" authorId="0" shapeId="0" xr:uid="{D37B5B27-DEAC-4B59-AA0D-234A028C5782}">
      <text>
        <r>
          <rPr>
            <b/>
            <sz val="9"/>
            <color indexed="81"/>
            <rFont val="MS P ゴシック"/>
            <family val="3"/>
            <charset val="128"/>
          </rPr>
          <t>登録番号は数字13桁のみ入力</t>
        </r>
      </text>
    </comment>
    <comment ref="AF5" authorId="0" shapeId="0" xr:uid="{2DA3B8C1-89DC-4645-85B4-17B61A82A4C1}">
      <text>
        <r>
          <rPr>
            <b/>
            <sz val="10"/>
            <color indexed="81"/>
            <rFont val="MS P ゴシック"/>
            <family val="3"/>
            <charset val="128"/>
          </rPr>
          <t>住所を入力</t>
        </r>
      </text>
    </comment>
    <comment ref="AF6" authorId="0" shapeId="0" xr:uid="{64740C3B-2488-4A9A-9A06-67AA9259E43D}">
      <text>
        <r>
          <rPr>
            <b/>
            <sz val="10"/>
            <color indexed="81"/>
            <rFont val="MS P ゴシック"/>
            <family val="3"/>
            <charset val="128"/>
          </rPr>
          <t>法人の場合：商号及び代表者名を入力
個人事業主の場合：屋号を入力</t>
        </r>
      </text>
    </comment>
    <comment ref="Q14" authorId="0" shapeId="0" xr:uid="{1912D2F5-3B8F-4392-9907-F11C990F6EB6}">
      <text>
        <r>
          <rPr>
            <b/>
            <sz val="9"/>
            <color indexed="81"/>
            <rFont val="MS P ゴシック"/>
            <family val="3"/>
            <charset val="128"/>
          </rPr>
          <t>10％対象か非課税対象か必ず選択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itonosaki</author>
  </authors>
  <commentList>
    <comment ref="AF5" authorId="0" shapeId="0" xr:uid="{1BA64283-BD98-4EB3-B73C-FA178633FB31}">
      <text>
        <r>
          <rPr>
            <b/>
            <sz val="10"/>
            <color indexed="81"/>
            <rFont val="MS P ゴシック"/>
            <family val="3"/>
            <charset val="128"/>
          </rPr>
          <t>住所を入力</t>
        </r>
      </text>
    </comment>
    <comment ref="AF6" authorId="0" shapeId="0" xr:uid="{6C6A41DB-6185-4780-A5AB-313D639A2DF3}">
      <text>
        <r>
          <rPr>
            <b/>
            <sz val="10"/>
            <color indexed="81"/>
            <rFont val="MS P ゴシック"/>
            <family val="3"/>
            <charset val="128"/>
          </rPr>
          <t>法人の場合：商号及び代表者名を入力
個人事業主の場合：屋号を入力</t>
        </r>
      </text>
    </comment>
    <comment ref="Q14" authorId="0" shapeId="0" xr:uid="{63F879FA-D7DA-4EF7-8D09-F31CAE496AB5}">
      <text>
        <r>
          <rPr>
            <b/>
            <sz val="9"/>
            <color indexed="81"/>
            <rFont val="MS P ゴシック"/>
            <family val="3"/>
            <charset val="128"/>
          </rPr>
          <t>10％対象か非課税対象か必ず選択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itonosaki</author>
  </authors>
  <commentList>
    <comment ref="AV8" authorId="0" shapeId="0" xr:uid="{E5546AD7-3E8A-451D-AEB9-69DCC0446296}">
      <text>
        <r>
          <rPr>
            <b/>
            <sz val="10"/>
            <color indexed="81"/>
            <rFont val="MS P ゴシック"/>
            <family val="3"/>
            <charset val="128"/>
          </rPr>
          <t>コードはここへ入力</t>
        </r>
      </text>
    </comment>
    <comment ref="AV9" authorId="0" shapeId="0" xr:uid="{6163FECB-54DD-4F75-80E8-45E503F0AAE9}">
      <text>
        <r>
          <rPr>
            <b/>
            <sz val="10"/>
            <color indexed="81"/>
            <rFont val="MS P ゴシック"/>
            <family val="3"/>
            <charset val="128"/>
          </rPr>
          <t>工事番号はここへ入力</t>
        </r>
      </text>
    </comment>
    <comment ref="AU18" authorId="0" shapeId="0" xr:uid="{FF012FE3-3D32-4584-8835-026A04CF6784}">
      <text>
        <r>
          <rPr>
            <b/>
            <sz val="10"/>
            <color indexed="81"/>
            <rFont val="MS P ゴシック"/>
            <family val="3"/>
            <charset val="128"/>
          </rPr>
          <t>部門コードはここへ入力</t>
        </r>
      </text>
    </comment>
    <comment ref="AV18" authorId="0" shapeId="0" xr:uid="{16991162-7996-4DB1-8C53-276E2B2961EC}">
      <text>
        <r>
          <rPr>
            <b/>
            <sz val="10"/>
            <color indexed="81"/>
            <rFont val="MS P ゴシック"/>
            <family val="3"/>
            <charset val="128"/>
          </rPr>
          <t>相殺相手先番号はここへ入力</t>
        </r>
      </text>
    </comment>
  </commentList>
</comments>
</file>

<file path=xl/sharedStrings.xml><?xml version="1.0" encoding="utf-8"?>
<sst xmlns="http://schemas.openxmlformats.org/spreadsheetml/2006/main" count="469" uniqueCount="301">
  <si>
    <t>㊞</t>
    <phoneticPr fontId="1"/>
  </si>
  <si>
    <t>工事番号</t>
    <rPh sb="0" eb="2">
      <t>コウジ</t>
    </rPh>
    <rPh sb="2" eb="4">
      <t>バンゴウ</t>
    </rPh>
    <phoneticPr fontId="1"/>
  </si>
  <si>
    <t xml:space="preserve"> 取引先コード</t>
    <rPh sb="1" eb="4">
      <t>トリヒキサキ</t>
    </rPh>
    <phoneticPr fontId="1"/>
  </si>
  <si>
    <t xml:space="preserve"> 請求者住所氏名</t>
    <rPh sb="1" eb="3">
      <t>セイキュウ</t>
    </rPh>
    <rPh sb="3" eb="4">
      <t>シャ</t>
    </rPh>
    <rPh sb="4" eb="8">
      <t>ジュウショシメイ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</si>
  <si>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</si>
  <si>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</si>
  <si>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品名</t>
    <rPh sb="0" eb="2">
      <t>ヒンメイ</t>
    </rPh>
    <phoneticPr fontId="1"/>
  </si>
  <si>
    <t>仕様(規格)</t>
    <rPh sb="0" eb="2">
      <t>シヨウ</t>
    </rPh>
    <rPh sb="3" eb="5">
      <t>キカク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</si>
  <si>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</si>
  <si>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</si>
  <si>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</si>
  <si>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</si>
  <si>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注文書番号</t>
    <rPh sb="0" eb="3">
      <t>チュウモンショ</t>
    </rPh>
    <rPh sb="3" eb="5">
      <t>バンゴウ</t>
    </rPh>
    <phoneticPr fontId="1"/>
  </si>
  <si>
    <t>注文金額</t>
    <rPh sb="0" eb="4">
      <t>チュウモンキンガク</t>
    </rPh>
    <phoneticPr fontId="1"/>
  </si>
  <si>
    <t>増減金額</t>
    <rPh sb="0" eb="4">
      <t>ゾウゲンキンガク</t>
    </rPh>
    <phoneticPr fontId="1"/>
  </si>
  <si>
    <t>既請求額</t>
    <rPh sb="0" eb="1">
      <t>キ</t>
    </rPh>
    <rPh sb="1" eb="4">
      <t>セイキュウガク</t>
    </rPh>
    <phoneticPr fontId="1"/>
  </si>
  <si>
    <t>今回請求額</t>
    <rPh sb="0" eb="2">
      <t>コンカイ</t>
    </rPh>
    <rPh sb="2" eb="5">
      <t>セイキュウガ</t>
    </rPh>
    <phoneticPr fontId="1"/>
  </si>
  <si>
    <t>請求残高</t>
    <rPh sb="0" eb="2">
      <t>セイキュウ</t>
    </rPh>
    <rPh sb="2" eb="4">
      <t>ザンダカ</t>
    </rPh>
    <phoneticPr fontId="1"/>
  </si>
  <si>
    <t>振込先</t>
    <rPh sb="0" eb="3">
      <t>フリコミサキ</t>
    </rPh>
    <phoneticPr fontId="1"/>
  </si>
  <si>
    <t>支店</t>
    <rPh sb="0" eb="2">
      <t>シテン</t>
    </rPh>
    <phoneticPr fontId="1"/>
  </si>
  <si>
    <t>口座名</t>
    <rPh sb="0" eb="2">
      <t>コウザ</t>
    </rPh>
    <rPh sb="2" eb="3">
      <t>メイ</t>
    </rPh>
    <phoneticPr fontId="1"/>
  </si>
  <si>
    <t>口座番号</t>
    <rPh sb="0" eb="4">
      <t>コウザバン</t>
    </rPh>
    <phoneticPr fontId="1"/>
  </si>
  <si>
    <t>№</t>
    <phoneticPr fontId="1"/>
  </si>
  <si>
    <t>部門</t>
    <rPh sb="0" eb="2">
      <t>ブモン</t>
    </rPh>
    <phoneticPr fontId="1"/>
  </si>
  <si>
    <t>工事科目</t>
    <rPh sb="0" eb="2">
      <t>コウジ</t>
    </rPh>
    <rPh sb="2" eb="4">
      <t>カモク</t>
    </rPh>
    <phoneticPr fontId="1"/>
  </si>
  <si>
    <t>摘要</t>
    <rPh sb="0" eb="2">
      <t>テキヨウ</t>
    </rPh>
    <phoneticPr fontId="1"/>
  </si>
  <si>
    <t>財務科目　借方</t>
    <rPh sb="0" eb="2">
      <t>ザイム</t>
    </rPh>
    <rPh sb="2" eb="4">
      <t>カモク</t>
    </rPh>
    <rPh sb="5" eb="7">
      <t>カリカタ</t>
    </rPh>
    <phoneticPr fontId="1"/>
  </si>
  <si>
    <t>消費税区分</t>
    <rPh sb="0" eb="3">
      <t>ショウヒゼイ</t>
    </rPh>
    <rPh sb="3" eb="5">
      <t>クブン</t>
    </rPh>
    <phoneticPr fontId="1"/>
  </si>
  <si>
    <t>相殺相手先</t>
    <rPh sb="0" eb="2">
      <t>ソウサイ</t>
    </rPh>
    <rPh sb="2" eb="5">
      <t>アイテサキ</t>
    </rPh>
    <phoneticPr fontId="1"/>
  </si>
  <si>
    <t>工事名または作業所名</t>
    <rPh sb="0" eb="3">
      <t>コウジメイ</t>
    </rPh>
    <rPh sb="6" eb="9">
      <t>サギョウショ</t>
    </rPh>
    <rPh sb="9" eb="10">
      <t>メイ</t>
    </rPh>
    <phoneticPr fontId="1"/>
  </si>
  <si>
    <t>合　　　　計</t>
    <rPh sb="0" eb="1">
      <t>ゴウ</t>
    </rPh>
    <rPh sb="5" eb="6">
      <t>ケイ</t>
    </rPh>
    <phoneticPr fontId="1"/>
  </si>
  <si>
    <t>普通</t>
    <rPh sb="0" eb="2">
      <t>フツウ</t>
    </rPh>
    <phoneticPr fontId="1"/>
  </si>
  <si>
    <t>当座</t>
    <rPh sb="0" eb="2">
      <t>トウザ</t>
    </rPh>
    <phoneticPr fontId="1"/>
  </si>
  <si>
    <t>8336 雑　　　給</t>
    <rPh sb="5" eb="6">
      <t>ザツ</t>
    </rPh>
    <rPh sb="9" eb="10">
      <t>キュウ</t>
    </rPh>
    <phoneticPr fontId="2"/>
  </si>
  <si>
    <t>8337 募集外注員費</t>
    <rPh sb="5" eb="7">
      <t>ボシュウ</t>
    </rPh>
    <rPh sb="7" eb="9">
      <t>ガイチュウ</t>
    </rPh>
    <rPh sb="9" eb="10">
      <t>イン</t>
    </rPh>
    <rPh sb="10" eb="11">
      <t>ヒ</t>
    </rPh>
    <phoneticPr fontId="2"/>
  </si>
  <si>
    <t>8338 法定福利費</t>
    <rPh sb="5" eb="7">
      <t>ホウテイ</t>
    </rPh>
    <rPh sb="7" eb="9">
      <t>フクリ</t>
    </rPh>
    <rPh sb="9" eb="10">
      <t>ヒ</t>
    </rPh>
    <phoneticPr fontId="2"/>
  </si>
  <si>
    <t>8339 福利厚生費</t>
    <rPh sb="5" eb="7">
      <t>フクリ</t>
    </rPh>
    <rPh sb="7" eb="10">
      <t>コウセイヒ</t>
    </rPh>
    <phoneticPr fontId="2"/>
  </si>
  <si>
    <t>8342 旅費交通費</t>
    <rPh sb="5" eb="7">
      <t>リョヒ</t>
    </rPh>
    <rPh sb="7" eb="10">
      <t>コウツウヒ</t>
    </rPh>
    <phoneticPr fontId="2"/>
  </si>
  <si>
    <t>8343 燃　料　費</t>
    <rPh sb="5" eb="6">
      <t>ネン</t>
    </rPh>
    <rPh sb="7" eb="8">
      <t>リョウ</t>
    </rPh>
    <rPh sb="9" eb="10">
      <t>ヒ</t>
    </rPh>
    <phoneticPr fontId="2"/>
  </si>
  <si>
    <t>8344 ﾀｲﾔﾁｭｰﾌﾞ費</t>
    <rPh sb="13" eb="14">
      <t>ヒ</t>
    </rPh>
    <phoneticPr fontId="2"/>
  </si>
  <si>
    <t>8345 宅　配　料</t>
    <rPh sb="5" eb="6">
      <t>タク</t>
    </rPh>
    <rPh sb="7" eb="8">
      <t>クバ</t>
    </rPh>
    <rPh sb="9" eb="10">
      <t>リョウ</t>
    </rPh>
    <phoneticPr fontId="2"/>
  </si>
  <si>
    <t>8346 寄　付　金</t>
    <rPh sb="5" eb="6">
      <t>ヤドリキ</t>
    </rPh>
    <rPh sb="7" eb="8">
      <t>フ</t>
    </rPh>
    <rPh sb="9" eb="10">
      <t>キン</t>
    </rPh>
    <phoneticPr fontId="2"/>
  </si>
  <si>
    <t>8348 施設使用料</t>
    <rPh sb="5" eb="7">
      <t>シセツ</t>
    </rPh>
    <rPh sb="7" eb="9">
      <t>シヨウ</t>
    </rPh>
    <rPh sb="9" eb="10">
      <t>リョウ</t>
    </rPh>
    <phoneticPr fontId="2"/>
  </si>
  <si>
    <t>8349 通　信　費</t>
    <rPh sb="5" eb="6">
      <t>ツウ</t>
    </rPh>
    <rPh sb="7" eb="8">
      <t>シン</t>
    </rPh>
    <rPh sb="9" eb="10">
      <t>ヒ</t>
    </rPh>
    <phoneticPr fontId="2"/>
  </si>
  <si>
    <t>8350 広告宣伝費</t>
    <rPh sb="5" eb="7">
      <t>コウコク</t>
    </rPh>
    <rPh sb="7" eb="9">
      <t>センデン</t>
    </rPh>
    <rPh sb="9" eb="10">
      <t>ヒ</t>
    </rPh>
    <phoneticPr fontId="2"/>
  </si>
  <si>
    <t>8351 交　際　費</t>
    <rPh sb="5" eb="6">
      <t>コウ</t>
    </rPh>
    <rPh sb="7" eb="8">
      <t>サイ</t>
    </rPh>
    <rPh sb="9" eb="10">
      <t>ヒ</t>
    </rPh>
    <phoneticPr fontId="2"/>
  </si>
  <si>
    <t>8352 顧　問　料</t>
    <rPh sb="5" eb="6">
      <t>カエリミ</t>
    </rPh>
    <rPh sb="7" eb="8">
      <t>トイ</t>
    </rPh>
    <rPh sb="9" eb="10">
      <t>リョウ</t>
    </rPh>
    <phoneticPr fontId="2"/>
  </si>
  <si>
    <t>8354 事務用品費</t>
    <rPh sb="5" eb="7">
      <t>ジム</t>
    </rPh>
    <rPh sb="7" eb="9">
      <t>ヨウヒン</t>
    </rPh>
    <rPh sb="9" eb="10">
      <t>ヒ</t>
    </rPh>
    <phoneticPr fontId="2"/>
  </si>
  <si>
    <t>8355 水道光熱費</t>
    <rPh sb="5" eb="7">
      <t>スイドウ</t>
    </rPh>
    <rPh sb="7" eb="10">
      <t>コウネツヒ</t>
    </rPh>
    <phoneticPr fontId="2"/>
  </si>
  <si>
    <t>8356 地代家賃</t>
    <rPh sb="5" eb="7">
      <t>ジダイ</t>
    </rPh>
    <rPh sb="7" eb="9">
      <t>ヤチン</t>
    </rPh>
    <phoneticPr fontId="2"/>
  </si>
  <si>
    <t>8357 賃　借　料</t>
    <rPh sb="5" eb="6">
      <t>チン</t>
    </rPh>
    <rPh sb="7" eb="8">
      <t>シャク</t>
    </rPh>
    <rPh sb="9" eb="10">
      <t>リョウ</t>
    </rPh>
    <phoneticPr fontId="2"/>
  </si>
  <si>
    <t>8358 修　繕　費</t>
    <rPh sb="5" eb="6">
      <t>オサム</t>
    </rPh>
    <rPh sb="7" eb="8">
      <t>ツクロ</t>
    </rPh>
    <rPh sb="9" eb="10">
      <t>ヒ</t>
    </rPh>
    <phoneticPr fontId="2"/>
  </si>
  <si>
    <t>8359 消耗品費</t>
    <rPh sb="5" eb="7">
      <t>ショウモウ</t>
    </rPh>
    <rPh sb="7" eb="8">
      <t>ヒン</t>
    </rPh>
    <rPh sb="8" eb="9">
      <t>ヒ</t>
    </rPh>
    <phoneticPr fontId="2"/>
  </si>
  <si>
    <t>8360 租税公課</t>
    <rPh sb="5" eb="7">
      <t>ソゼイ</t>
    </rPh>
    <rPh sb="7" eb="9">
      <t>コウカ</t>
    </rPh>
    <phoneticPr fontId="2"/>
  </si>
  <si>
    <t>8361 保　険　料</t>
    <rPh sb="5" eb="6">
      <t>ホ</t>
    </rPh>
    <rPh sb="7" eb="8">
      <t>ケン</t>
    </rPh>
    <rPh sb="9" eb="10">
      <t>リョウ</t>
    </rPh>
    <phoneticPr fontId="2"/>
  </si>
  <si>
    <t>8362 諸　会　費</t>
    <rPh sb="5" eb="6">
      <t>ショ</t>
    </rPh>
    <rPh sb="7" eb="8">
      <t>カイ</t>
    </rPh>
    <rPh sb="9" eb="10">
      <t>ヒ</t>
    </rPh>
    <phoneticPr fontId="2"/>
  </si>
  <si>
    <t>8363 新聞図書費</t>
    <rPh sb="5" eb="7">
      <t>シンブン</t>
    </rPh>
    <rPh sb="7" eb="10">
      <t>トショヒ</t>
    </rPh>
    <phoneticPr fontId="2"/>
  </si>
  <si>
    <t>8364 支払手数料</t>
    <rPh sb="5" eb="7">
      <t>シハライ</t>
    </rPh>
    <rPh sb="7" eb="10">
      <t>テスウリョウ</t>
    </rPh>
    <phoneticPr fontId="2"/>
  </si>
  <si>
    <t>8365 事　業　税</t>
    <rPh sb="5" eb="6">
      <t>コト</t>
    </rPh>
    <rPh sb="7" eb="8">
      <t>ギョウ</t>
    </rPh>
    <rPh sb="9" eb="10">
      <t>ゼイ</t>
    </rPh>
    <phoneticPr fontId="2"/>
  </si>
  <si>
    <t>8367 会　議　費</t>
    <rPh sb="5" eb="6">
      <t>カイ</t>
    </rPh>
    <rPh sb="7" eb="8">
      <t>ギ</t>
    </rPh>
    <rPh sb="9" eb="10">
      <t>ヒ</t>
    </rPh>
    <phoneticPr fontId="2"/>
  </si>
  <si>
    <t>8368 雑　　　費</t>
    <rPh sb="5" eb="6">
      <t>ザツ</t>
    </rPh>
    <rPh sb="9" eb="10">
      <t>ヒ</t>
    </rPh>
    <phoneticPr fontId="2"/>
  </si>
  <si>
    <t>8370 教育研修費</t>
    <rPh sb="5" eb="7">
      <t>キョウイク</t>
    </rPh>
    <rPh sb="7" eb="10">
      <t>ケンシュウヒ</t>
    </rPh>
    <phoneticPr fontId="2"/>
  </si>
  <si>
    <t>8371 減価償却費</t>
    <rPh sb="5" eb="7">
      <t>ゲンカ</t>
    </rPh>
    <rPh sb="7" eb="9">
      <t>ショウキャク</t>
    </rPh>
    <rPh sb="9" eb="10">
      <t>ヒ</t>
    </rPh>
    <phoneticPr fontId="2"/>
  </si>
  <si>
    <t>8372 保守管理費</t>
    <rPh sb="5" eb="7">
      <t>ホシュ</t>
    </rPh>
    <rPh sb="7" eb="10">
      <t>カンリヒ</t>
    </rPh>
    <phoneticPr fontId="2"/>
  </si>
  <si>
    <t>8373 研究開発費</t>
    <rPh sb="5" eb="7">
      <t>ケンキュウ</t>
    </rPh>
    <rPh sb="7" eb="10">
      <t>カイハツヒ</t>
    </rPh>
    <phoneticPr fontId="2"/>
  </si>
  <si>
    <t>8381 貸倒引当金繰入額</t>
    <rPh sb="5" eb="7">
      <t>カシダオレ</t>
    </rPh>
    <rPh sb="7" eb="9">
      <t>ヒキアテ</t>
    </rPh>
    <rPh sb="9" eb="10">
      <t>キン</t>
    </rPh>
    <rPh sb="10" eb="12">
      <t>クリイレ</t>
    </rPh>
    <rPh sb="12" eb="13">
      <t>ガク</t>
    </rPh>
    <phoneticPr fontId="2"/>
  </si>
  <si>
    <t>8382 繰延資産償却費</t>
    <rPh sb="5" eb="7">
      <t>クリノベ</t>
    </rPh>
    <rPh sb="7" eb="9">
      <t>シサン</t>
    </rPh>
    <rPh sb="9" eb="12">
      <t>ショウキャクヒ</t>
    </rPh>
    <phoneticPr fontId="2"/>
  </si>
  <si>
    <t>8383 修繕引当金繰入額</t>
    <rPh sb="5" eb="7">
      <t>シュウゼン</t>
    </rPh>
    <rPh sb="7" eb="9">
      <t>ヒキアテ</t>
    </rPh>
    <rPh sb="9" eb="10">
      <t>キン</t>
    </rPh>
    <rPh sb="10" eb="12">
      <t>クリイレ</t>
    </rPh>
    <rPh sb="12" eb="13">
      <t>ガク</t>
    </rPh>
    <phoneticPr fontId="2"/>
  </si>
  <si>
    <t>8384 貸倒損失</t>
    <rPh sb="5" eb="7">
      <t>カシダオレ</t>
    </rPh>
    <rPh sb="7" eb="9">
      <t>ソンシツ</t>
    </rPh>
    <phoneticPr fontId="2"/>
  </si>
  <si>
    <t>8610 受取利息</t>
    <rPh sb="5" eb="7">
      <t>ウケトリ</t>
    </rPh>
    <rPh sb="7" eb="9">
      <t>リソク</t>
    </rPh>
    <phoneticPr fontId="2"/>
  </si>
  <si>
    <t>8611 受取配当金</t>
    <rPh sb="5" eb="7">
      <t>ウケトリ</t>
    </rPh>
    <rPh sb="7" eb="10">
      <t>ハイトウキン</t>
    </rPh>
    <phoneticPr fontId="2"/>
  </si>
  <si>
    <t>8612 受入家賃</t>
    <rPh sb="5" eb="7">
      <t>ウケイレ</t>
    </rPh>
    <rPh sb="7" eb="9">
      <t>ヤチン</t>
    </rPh>
    <phoneticPr fontId="2"/>
  </si>
  <si>
    <t>8613 損保手数料</t>
    <rPh sb="5" eb="7">
      <t>ソンポ</t>
    </rPh>
    <rPh sb="7" eb="10">
      <t>テスウリョウ</t>
    </rPh>
    <phoneticPr fontId="2"/>
  </si>
  <si>
    <t>8614 集金事務費</t>
    <rPh sb="5" eb="7">
      <t>シュウキン</t>
    </rPh>
    <rPh sb="7" eb="9">
      <t>ジム</t>
    </rPh>
    <rPh sb="9" eb="10">
      <t>ヒ</t>
    </rPh>
    <phoneticPr fontId="2"/>
  </si>
  <si>
    <t>8615 雑　収　入</t>
    <rPh sb="5" eb="6">
      <t>ザツ</t>
    </rPh>
    <rPh sb="7" eb="8">
      <t>オサム</t>
    </rPh>
    <rPh sb="9" eb="10">
      <t>イリ</t>
    </rPh>
    <phoneticPr fontId="2"/>
  </si>
  <si>
    <t>7223 リソイル原価</t>
    <rPh sb="9" eb="11">
      <t>ゲンカ</t>
    </rPh>
    <phoneticPr fontId="2"/>
  </si>
  <si>
    <t>7228 船揚・横持</t>
    <rPh sb="5" eb="6">
      <t>フネ</t>
    </rPh>
    <rPh sb="6" eb="7">
      <t>ア</t>
    </rPh>
    <rPh sb="8" eb="9">
      <t>ヨコ</t>
    </rPh>
    <rPh sb="9" eb="10">
      <t>モ</t>
    </rPh>
    <phoneticPr fontId="2"/>
  </si>
  <si>
    <t>7229 その他原価</t>
    <rPh sb="7" eb="8">
      <t>タ</t>
    </rPh>
    <rPh sb="8" eb="10">
      <t>ゲンカ</t>
    </rPh>
    <phoneticPr fontId="2"/>
  </si>
  <si>
    <t>7230 沿岸荷役料</t>
    <rPh sb="5" eb="7">
      <t>エンガン</t>
    </rPh>
    <rPh sb="7" eb="8">
      <t>ニ</t>
    </rPh>
    <rPh sb="8" eb="9">
      <t>ヤク</t>
    </rPh>
    <rPh sb="9" eb="10">
      <t>リョウ</t>
    </rPh>
    <phoneticPr fontId="2"/>
  </si>
  <si>
    <t>7231 施設使用料</t>
    <rPh sb="5" eb="7">
      <t>シセツ</t>
    </rPh>
    <rPh sb="7" eb="9">
      <t>シヨウ</t>
    </rPh>
    <rPh sb="9" eb="10">
      <t>リョウ</t>
    </rPh>
    <phoneticPr fontId="2"/>
  </si>
  <si>
    <t>7232 台貫使用料</t>
    <rPh sb="5" eb="6">
      <t>ダイ</t>
    </rPh>
    <rPh sb="6" eb="7">
      <t>カン</t>
    </rPh>
    <rPh sb="7" eb="10">
      <t>シヨウリョウ</t>
    </rPh>
    <phoneticPr fontId="2"/>
  </si>
  <si>
    <t>7241 仕入値引戻し高</t>
    <rPh sb="5" eb="7">
      <t>シイレ</t>
    </rPh>
    <rPh sb="7" eb="9">
      <t>ネビ</t>
    </rPh>
    <rPh sb="9" eb="10">
      <t>モド</t>
    </rPh>
    <rPh sb="11" eb="12">
      <t>タカ</t>
    </rPh>
    <phoneticPr fontId="2"/>
  </si>
  <si>
    <t>7310 期首材料棚卸高</t>
    <rPh sb="5" eb="7">
      <t>キシュ</t>
    </rPh>
    <rPh sb="7" eb="9">
      <t>ザイリョウ</t>
    </rPh>
    <rPh sb="9" eb="11">
      <t>タナオロシ</t>
    </rPh>
    <rPh sb="11" eb="12">
      <t>タカ</t>
    </rPh>
    <phoneticPr fontId="2"/>
  </si>
  <si>
    <t>7311 材　料　費</t>
    <rPh sb="5" eb="6">
      <t>ザイ</t>
    </rPh>
    <rPh sb="7" eb="8">
      <t>リョウ</t>
    </rPh>
    <rPh sb="9" eb="10">
      <t>ヒ</t>
    </rPh>
    <phoneticPr fontId="2"/>
  </si>
  <si>
    <t>7321 他勘定振替高</t>
    <rPh sb="5" eb="6">
      <t>ホカ</t>
    </rPh>
    <rPh sb="6" eb="8">
      <t>カンジョウ</t>
    </rPh>
    <rPh sb="8" eb="10">
      <t>フリカエ</t>
    </rPh>
    <rPh sb="10" eb="11">
      <t>ダカ</t>
    </rPh>
    <phoneticPr fontId="2"/>
  </si>
  <si>
    <t>7322 材料値引戻し高</t>
    <rPh sb="5" eb="7">
      <t>ザイリョウ</t>
    </rPh>
    <rPh sb="7" eb="9">
      <t>ネビキ</t>
    </rPh>
    <rPh sb="9" eb="10">
      <t>モド</t>
    </rPh>
    <rPh sb="11" eb="12">
      <t>タカ</t>
    </rPh>
    <phoneticPr fontId="2"/>
  </si>
  <si>
    <t>7328 期末材料棚卸高</t>
    <rPh sb="5" eb="7">
      <t>キマツ</t>
    </rPh>
    <rPh sb="7" eb="9">
      <t>ザイリョウ</t>
    </rPh>
    <rPh sb="9" eb="11">
      <t>タナオロシ</t>
    </rPh>
    <rPh sb="11" eb="12">
      <t>ダカ</t>
    </rPh>
    <phoneticPr fontId="2"/>
  </si>
  <si>
    <t>7331 労　務　費</t>
    <rPh sb="5" eb="6">
      <t>ロウ</t>
    </rPh>
    <rPh sb="7" eb="8">
      <t>ツトム</t>
    </rPh>
    <rPh sb="9" eb="10">
      <t>ヒ</t>
    </rPh>
    <phoneticPr fontId="2"/>
  </si>
  <si>
    <t>7332 雇員給与</t>
    <rPh sb="5" eb="6">
      <t>コ</t>
    </rPh>
    <rPh sb="6" eb="7">
      <t>イン</t>
    </rPh>
    <rPh sb="7" eb="9">
      <t>キュウヨ</t>
    </rPh>
    <phoneticPr fontId="2"/>
  </si>
  <si>
    <t>7341 外　注　費</t>
    <rPh sb="5" eb="6">
      <t>ガイ</t>
    </rPh>
    <rPh sb="7" eb="8">
      <t>チュウ</t>
    </rPh>
    <rPh sb="9" eb="10">
      <t>ヒ</t>
    </rPh>
    <phoneticPr fontId="2"/>
  </si>
  <si>
    <t>7351 機械経費</t>
    <rPh sb="5" eb="7">
      <t>キカイ</t>
    </rPh>
    <rPh sb="7" eb="9">
      <t>ケイヒ</t>
    </rPh>
    <phoneticPr fontId="2"/>
  </si>
  <si>
    <t>7352 運　搬　費</t>
    <rPh sb="5" eb="6">
      <t>ウン</t>
    </rPh>
    <rPh sb="7" eb="8">
      <t>ハン</t>
    </rPh>
    <rPh sb="9" eb="10">
      <t>ヒ</t>
    </rPh>
    <phoneticPr fontId="2"/>
  </si>
  <si>
    <t>7353 仮設損料</t>
    <rPh sb="5" eb="6">
      <t>カリ</t>
    </rPh>
    <rPh sb="6" eb="7">
      <t>セツ</t>
    </rPh>
    <rPh sb="7" eb="8">
      <t>ソン</t>
    </rPh>
    <rPh sb="8" eb="9">
      <t>リョウ</t>
    </rPh>
    <phoneticPr fontId="2"/>
  </si>
  <si>
    <t>7354 機械器具損料</t>
    <rPh sb="5" eb="7">
      <t>キカイ</t>
    </rPh>
    <rPh sb="7" eb="9">
      <t>キグ</t>
    </rPh>
    <rPh sb="9" eb="10">
      <t>ソン</t>
    </rPh>
    <rPh sb="10" eb="11">
      <t>リョウ</t>
    </rPh>
    <phoneticPr fontId="2"/>
  </si>
  <si>
    <t>7355 安　全　費</t>
    <rPh sb="5" eb="6">
      <t>アン</t>
    </rPh>
    <rPh sb="7" eb="8">
      <t>ゼン</t>
    </rPh>
    <rPh sb="9" eb="10">
      <t>ヒ</t>
    </rPh>
    <phoneticPr fontId="2"/>
  </si>
  <si>
    <t>7356 仮設外注費</t>
    <rPh sb="5" eb="7">
      <t>カセツ</t>
    </rPh>
    <rPh sb="7" eb="10">
      <t>ガイチュウヒ</t>
    </rPh>
    <phoneticPr fontId="2"/>
  </si>
  <si>
    <t>7357 設　計　費</t>
    <rPh sb="5" eb="6">
      <t>セツ</t>
    </rPh>
    <rPh sb="7" eb="8">
      <t>ケイ</t>
    </rPh>
    <rPh sb="9" eb="10">
      <t>ヒ</t>
    </rPh>
    <phoneticPr fontId="2"/>
  </si>
  <si>
    <t>7358 工事保険料</t>
    <rPh sb="5" eb="7">
      <t>コウジ</t>
    </rPh>
    <rPh sb="7" eb="10">
      <t>ホケンリョウ</t>
    </rPh>
    <phoneticPr fontId="2"/>
  </si>
  <si>
    <t>7361 従業員給与手当</t>
    <rPh sb="5" eb="8">
      <t>ジュウギョウイン</t>
    </rPh>
    <rPh sb="8" eb="10">
      <t>キュウヨ</t>
    </rPh>
    <rPh sb="10" eb="12">
      <t>テアテ</t>
    </rPh>
    <phoneticPr fontId="2"/>
  </si>
  <si>
    <t>7362 雑　　　給</t>
    <rPh sb="5" eb="6">
      <t>ザツ</t>
    </rPh>
    <rPh sb="9" eb="10">
      <t>キュウ</t>
    </rPh>
    <phoneticPr fontId="2"/>
  </si>
  <si>
    <t>7363 従業員賞与手当</t>
    <rPh sb="5" eb="8">
      <t>ジュウギョウイン</t>
    </rPh>
    <rPh sb="8" eb="10">
      <t>ショウヨ</t>
    </rPh>
    <rPh sb="10" eb="12">
      <t>テアテ</t>
    </rPh>
    <phoneticPr fontId="2"/>
  </si>
  <si>
    <t>7364 賞与引当金繰入額</t>
    <rPh sb="5" eb="7">
      <t>ショウヨ</t>
    </rPh>
    <rPh sb="7" eb="9">
      <t>ヒキアテ</t>
    </rPh>
    <rPh sb="9" eb="10">
      <t>キン</t>
    </rPh>
    <rPh sb="10" eb="12">
      <t>クリイレ</t>
    </rPh>
    <rPh sb="12" eb="13">
      <t>ガク</t>
    </rPh>
    <phoneticPr fontId="2"/>
  </si>
  <si>
    <t>7365 退　職　金</t>
    <rPh sb="5" eb="6">
      <t>タイ</t>
    </rPh>
    <rPh sb="7" eb="8">
      <t>ショク</t>
    </rPh>
    <rPh sb="9" eb="10">
      <t>キン</t>
    </rPh>
    <phoneticPr fontId="2"/>
  </si>
  <si>
    <t>7366 退職給与引当金繰入額</t>
    <rPh sb="5" eb="7">
      <t>タイショク</t>
    </rPh>
    <rPh sb="7" eb="9">
      <t>キュウヨ</t>
    </rPh>
    <rPh sb="9" eb="11">
      <t>ヒキアテ</t>
    </rPh>
    <rPh sb="11" eb="12">
      <t>キン</t>
    </rPh>
    <rPh sb="12" eb="14">
      <t>クリイレ</t>
    </rPh>
    <rPh sb="14" eb="15">
      <t>ガク</t>
    </rPh>
    <phoneticPr fontId="2"/>
  </si>
  <si>
    <t>7367 法定福利費</t>
    <rPh sb="5" eb="7">
      <t>ホウテイ</t>
    </rPh>
    <rPh sb="7" eb="9">
      <t>フクリ</t>
    </rPh>
    <rPh sb="9" eb="10">
      <t>ヒ</t>
    </rPh>
    <phoneticPr fontId="2"/>
  </si>
  <si>
    <t>7368 福利厚生費</t>
    <rPh sb="5" eb="7">
      <t>フクリ</t>
    </rPh>
    <rPh sb="7" eb="10">
      <t>コウセイヒ</t>
    </rPh>
    <phoneticPr fontId="2"/>
  </si>
  <si>
    <t>7369 動力用水光熱費</t>
    <rPh sb="5" eb="7">
      <t>ドウリョク</t>
    </rPh>
    <rPh sb="7" eb="9">
      <t>ヨウスイ</t>
    </rPh>
    <rPh sb="9" eb="12">
      <t>コウネツヒ</t>
    </rPh>
    <phoneticPr fontId="2"/>
  </si>
  <si>
    <t>7370 燃　料　費</t>
    <rPh sb="5" eb="6">
      <t>ネン</t>
    </rPh>
    <rPh sb="7" eb="8">
      <t>リョウ</t>
    </rPh>
    <rPh sb="9" eb="10">
      <t>ヒ</t>
    </rPh>
    <phoneticPr fontId="2"/>
  </si>
  <si>
    <t>7371 水道光熱費</t>
    <rPh sb="5" eb="7">
      <t>スイドウ</t>
    </rPh>
    <rPh sb="7" eb="10">
      <t>コウネツヒ</t>
    </rPh>
    <phoneticPr fontId="2"/>
  </si>
  <si>
    <t>7372 減価償却費</t>
    <rPh sb="5" eb="7">
      <t>ゲンカ</t>
    </rPh>
    <rPh sb="7" eb="9">
      <t>ショウキャク</t>
    </rPh>
    <rPh sb="9" eb="10">
      <t>ヒ</t>
    </rPh>
    <phoneticPr fontId="2"/>
  </si>
  <si>
    <t>7373 修　繕　費</t>
    <rPh sb="5" eb="6">
      <t>オサム</t>
    </rPh>
    <rPh sb="7" eb="8">
      <t>ツクロ</t>
    </rPh>
    <rPh sb="9" eb="10">
      <t>ヒ</t>
    </rPh>
    <phoneticPr fontId="2"/>
  </si>
  <si>
    <t>7374 広告宣伝費</t>
    <rPh sb="5" eb="7">
      <t>コウコク</t>
    </rPh>
    <rPh sb="7" eb="9">
      <t>センデン</t>
    </rPh>
    <rPh sb="9" eb="10">
      <t>ヒ</t>
    </rPh>
    <phoneticPr fontId="2"/>
  </si>
  <si>
    <t>7375 租税公課</t>
    <rPh sb="5" eb="7">
      <t>ソゼイ</t>
    </rPh>
    <rPh sb="7" eb="9">
      <t>コウカ</t>
    </rPh>
    <phoneticPr fontId="2"/>
  </si>
  <si>
    <t>7376 地代家賃</t>
    <rPh sb="5" eb="7">
      <t>ジダイ</t>
    </rPh>
    <rPh sb="7" eb="9">
      <t>ヤチン</t>
    </rPh>
    <phoneticPr fontId="2"/>
  </si>
  <si>
    <t>7377 保　険　料</t>
    <rPh sb="5" eb="6">
      <t>ホ</t>
    </rPh>
    <rPh sb="7" eb="8">
      <t>ケン</t>
    </rPh>
    <rPh sb="9" eb="10">
      <t>リョウ</t>
    </rPh>
    <phoneticPr fontId="2"/>
  </si>
  <si>
    <t>7378 消耗品費</t>
    <rPh sb="5" eb="7">
      <t>ショウモウ</t>
    </rPh>
    <rPh sb="7" eb="8">
      <t>ヒン</t>
    </rPh>
    <rPh sb="8" eb="9">
      <t>ヒ</t>
    </rPh>
    <phoneticPr fontId="2"/>
  </si>
  <si>
    <t>7379 事務用品費</t>
    <rPh sb="5" eb="7">
      <t>ジム</t>
    </rPh>
    <rPh sb="7" eb="9">
      <t>ヨウヒン</t>
    </rPh>
    <rPh sb="9" eb="10">
      <t>ヒ</t>
    </rPh>
    <phoneticPr fontId="2"/>
  </si>
  <si>
    <t>7380 新聞図書費</t>
    <rPh sb="5" eb="7">
      <t>シンブン</t>
    </rPh>
    <rPh sb="7" eb="10">
      <t>トショヒ</t>
    </rPh>
    <phoneticPr fontId="2"/>
  </si>
  <si>
    <t>7381 賃　借　料</t>
    <rPh sb="5" eb="6">
      <t>チン</t>
    </rPh>
    <rPh sb="7" eb="8">
      <t>シャク</t>
    </rPh>
    <rPh sb="9" eb="10">
      <t>リョウ</t>
    </rPh>
    <phoneticPr fontId="2"/>
  </si>
  <si>
    <t>7382 旅費交通費</t>
    <rPh sb="5" eb="7">
      <t>リョヒ</t>
    </rPh>
    <rPh sb="7" eb="10">
      <t>コウツウヒ</t>
    </rPh>
    <phoneticPr fontId="2"/>
  </si>
  <si>
    <t>7383 通　信　費</t>
    <rPh sb="5" eb="6">
      <t>ツウ</t>
    </rPh>
    <rPh sb="7" eb="8">
      <t>シン</t>
    </rPh>
    <rPh sb="9" eb="10">
      <t>ヒ</t>
    </rPh>
    <phoneticPr fontId="2"/>
  </si>
  <si>
    <t>7384 交　際　費</t>
    <rPh sb="5" eb="6">
      <t>コウ</t>
    </rPh>
    <rPh sb="7" eb="8">
      <t>サイ</t>
    </rPh>
    <rPh sb="9" eb="10">
      <t>ヒ</t>
    </rPh>
    <phoneticPr fontId="2"/>
  </si>
  <si>
    <t>7385 補　償　費</t>
    <rPh sb="5" eb="6">
      <t>タスク</t>
    </rPh>
    <rPh sb="7" eb="8">
      <t>ショウ</t>
    </rPh>
    <rPh sb="9" eb="10">
      <t>ヒ</t>
    </rPh>
    <phoneticPr fontId="2"/>
  </si>
  <si>
    <t>7386 完成工事保証引当金</t>
    <rPh sb="5" eb="7">
      <t>カンセイ</t>
    </rPh>
    <rPh sb="7" eb="9">
      <t>コウジ</t>
    </rPh>
    <rPh sb="9" eb="11">
      <t>ホショウ</t>
    </rPh>
    <rPh sb="11" eb="13">
      <t>ヒキアテ</t>
    </rPh>
    <rPh sb="13" eb="14">
      <t>キン</t>
    </rPh>
    <phoneticPr fontId="2"/>
  </si>
  <si>
    <t>7387 会　議　費</t>
    <rPh sb="5" eb="6">
      <t>カイ</t>
    </rPh>
    <rPh sb="7" eb="8">
      <t>ギ</t>
    </rPh>
    <rPh sb="9" eb="10">
      <t>ヒ</t>
    </rPh>
    <phoneticPr fontId="2"/>
  </si>
  <si>
    <t>7388 諸　会　費</t>
    <rPh sb="5" eb="6">
      <t>ショ</t>
    </rPh>
    <rPh sb="7" eb="8">
      <t>カイ</t>
    </rPh>
    <rPh sb="9" eb="10">
      <t>ヒ</t>
    </rPh>
    <phoneticPr fontId="2"/>
  </si>
  <si>
    <t>7389 宅　配　料</t>
    <rPh sb="5" eb="6">
      <t>タク</t>
    </rPh>
    <rPh sb="7" eb="8">
      <t>クバ</t>
    </rPh>
    <rPh sb="9" eb="10">
      <t>リョウ</t>
    </rPh>
    <phoneticPr fontId="2"/>
  </si>
  <si>
    <t>7390 工事雑費</t>
    <rPh sb="5" eb="7">
      <t>コウジ</t>
    </rPh>
    <rPh sb="7" eb="9">
      <t>ザッピ</t>
    </rPh>
    <phoneticPr fontId="2"/>
  </si>
  <si>
    <t>1220 完成工事未収入金</t>
    <rPh sb="5" eb="7">
      <t>カンセイ</t>
    </rPh>
    <rPh sb="7" eb="9">
      <t>コウジ</t>
    </rPh>
    <rPh sb="9" eb="11">
      <t>ミシュウ</t>
    </rPh>
    <rPh sb="11" eb="13">
      <t>ニュウキン</t>
    </rPh>
    <phoneticPr fontId="9"/>
  </si>
  <si>
    <t>1221 工事未収入金</t>
    <rPh sb="5" eb="7">
      <t>コウジ</t>
    </rPh>
    <rPh sb="7" eb="9">
      <t>ミシュウ</t>
    </rPh>
    <rPh sb="9" eb="11">
      <t>ニュウキン</t>
    </rPh>
    <phoneticPr fontId="9"/>
  </si>
  <si>
    <t>1320 製　　　品</t>
    <rPh sb="5" eb="6">
      <t>セイ</t>
    </rPh>
    <rPh sb="9" eb="10">
      <t>シナ</t>
    </rPh>
    <phoneticPr fontId="9"/>
  </si>
  <si>
    <t>1350 原　材　料</t>
    <rPh sb="5" eb="6">
      <t>ハラ</t>
    </rPh>
    <rPh sb="7" eb="8">
      <t>ザイ</t>
    </rPh>
    <rPh sb="9" eb="10">
      <t>リョウ</t>
    </rPh>
    <phoneticPr fontId="9"/>
  </si>
  <si>
    <t>1370 貯　蔵　品</t>
    <rPh sb="5" eb="6">
      <t>チョ</t>
    </rPh>
    <rPh sb="7" eb="8">
      <t>クラ</t>
    </rPh>
    <rPh sb="9" eb="10">
      <t>シナ</t>
    </rPh>
    <phoneticPr fontId="9"/>
  </si>
  <si>
    <t>1380 未成工事支出金</t>
    <rPh sb="5" eb="6">
      <t>ミ</t>
    </rPh>
    <rPh sb="6" eb="7">
      <t>セイ</t>
    </rPh>
    <rPh sb="7" eb="9">
      <t>コウジ</t>
    </rPh>
    <rPh sb="9" eb="12">
      <t>シシュツキン</t>
    </rPh>
    <phoneticPr fontId="9"/>
  </si>
  <si>
    <t>1464 仮　払　金</t>
    <rPh sb="5" eb="6">
      <t>カリ</t>
    </rPh>
    <rPh sb="7" eb="8">
      <t>バライ</t>
    </rPh>
    <rPh sb="9" eb="10">
      <t>キン</t>
    </rPh>
    <phoneticPr fontId="9"/>
  </si>
  <si>
    <t>1465 仮払消費税等</t>
    <rPh sb="5" eb="7">
      <t>カリバライ</t>
    </rPh>
    <rPh sb="7" eb="10">
      <t>ショウヒゼイ</t>
    </rPh>
    <rPh sb="10" eb="11">
      <t>トウ</t>
    </rPh>
    <phoneticPr fontId="9"/>
  </si>
  <si>
    <t>1467 相　　　殺</t>
    <rPh sb="5" eb="6">
      <t>ソウ</t>
    </rPh>
    <rPh sb="9" eb="10">
      <t>コロ</t>
    </rPh>
    <phoneticPr fontId="9"/>
  </si>
  <si>
    <t>1468 立　替　金</t>
    <rPh sb="5" eb="6">
      <t>リツ</t>
    </rPh>
    <rPh sb="7" eb="8">
      <t>タイ</t>
    </rPh>
    <rPh sb="9" eb="10">
      <t>キン</t>
    </rPh>
    <phoneticPr fontId="9"/>
  </si>
  <si>
    <t>1470 未収入金</t>
    <rPh sb="5" eb="8">
      <t>ミシュウニュウ</t>
    </rPh>
    <rPh sb="8" eb="9">
      <t>キン</t>
    </rPh>
    <phoneticPr fontId="9"/>
  </si>
  <si>
    <t>1471 設備未収入金</t>
    <rPh sb="5" eb="7">
      <t>セツビ</t>
    </rPh>
    <rPh sb="7" eb="9">
      <t>ミシュウ</t>
    </rPh>
    <rPh sb="9" eb="11">
      <t>ニュウキン</t>
    </rPh>
    <phoneticPr fontId="9"/>
  </si>
  <si>
    <t>1472 前　渡　金</t>
    <rPh sb="5" eb="6">
      <t>マエ</t>
    </rPh>
    <rPh sb="7" eb="8">
      <t>ワタリ</t>
    </rPh>
    <rPh sb="9" eb="10">
      <t>キン</t>
    </rPh>
    <phoneticPr fontId="9"/>
  </si>
  <si>
    <t>1473 前　払　金</t>
    <rPh sb="5" eb="6">
      <t>マエ</t>
    </rPh>
    <rPh sb="7" eb="8">
      <t>バライ</t>
    </rPh>
    <rPh sb="9" eb="10">
      <t>キン</t>
    </rPh>
    <phoneticPr fontId="9"/>
  </si>
  <si>
    <t>-</t>
    <phoneticPr fontId="11" alignment="distributed"/>
  </si>
  <si>
    <t>コード</t>
    <phoneticPr fontId="13"/>
  </si>
  <si>
    <t>費目</t>
    <rPh sb="0" eb="2">
      <t>ヒモク</t>
    </rPh>
    <phoneticPr fontId="13"/>
  </si>
  <si>
    <t>細目</t>
    <rPh sb="0" eb="1">
      <t>ホソ</t>
    </rPh>
    <rPh sb="1" eb="2">
      <t>モク</t>
    </rPh>
    <phoneticPr fontId="13"/>
  </si>
  <si>
    <t>備考</t>
    <rPh sb="0" eb="2">
      <t>ビコウ</t>
    </rPh>
    <phoneticPr fontId="13"/>
  </si>
  <si>
    <t>財務用</t>
    <rPh sb="0" eb="2">
      <t>ザイム</t>
    </rPh>
    <rPh sb="2" eb="3">
      <t>ヨウ</t>
    </rPh>
    <phoneticPr fontId="13"/>
  </si>
  <si>
    <t>名称</t>
    <rPh sb="0" eb="2">
      <t>メイショウ</t>
    </rPh>
    <phoneticPr fontId="13"/>
  </si>
  <si>
    <t>科目コード</t>
    <rPh sb="0" eb="2">
      <t>カモク</t>
    </rPh>
    <phoneticPr fontId="13"/>
  </si>
  <si>
    <t>0001</t>
    <phoneticPr fontId="13"/>
  </si>
  <si>
    <t>外注費</t>
    <rPh sb="0" eb="2">
      <t>ガイチュウ</t>
    </rPh>
    <rPh sb="2" eb="3">
      <t>ヒ</t>
    </rPh>
    <phoneticPr fontId="13"/>
  </si>
  <si>
    <t>1-2301</t>
    <phoneticPr fontId="13"/>
  </si>
  <si>
    <t>工事代</t>
    <rPh sb="0" eb="2">
      <t>コウジ</t>
    </rPh>
    <rPh sb="2" eb="3">
      <t>ダイ</t>
    </rPh>
    <phoneticPr fontId="13"/>
  </si>
  <si>
    <t>土砂分析・残土運搬処理・レッカー・OP付タイヤユンボ</t>
    <rPh sb="0" eb="2">
      <t>ドシャ</t>
    </rPh>
    <rPh sb="2" eb="4">
      <t>ブンセキ</t>
    </rPh>
    <rPh sb="5" eb="7">
      <t>ザンド</t>
    </rPh>
    <rPh sb="7" eb="9">
      <t>ウンパン</t>
    </rPh>
    <rPh sb="9" eb="11">
      <t>ショリ</t>
    </rPh>
    <rPh sb="19" eb="20">
      <t>ツキ</t>
    </rPh>
    <phoneticPr fontId="13"/>
  </si>
  <si>
    <t>2-2401</t>
    <phoneticPr fontId="13"/>
  </si>
  <si>
    <t>0002</t>
    <phoneticPr fontId="13"/>
  </si>
  <si>
    <t>機械経費</t>
    <rPh sb="0" eb="2">
      <t>キカイ</t>
    </rPh>
    <rPh sb="2" eb="4">
      <t>ケイヒ</t>
    </rPh>
    <phoneticPr fontId="13"/>
  </si>
  <si>
    <t>機械のみのリース（サコス等）</t>
    <rPh sb="0" eb="2">
      <t>キカイ</t>
    </rPh>
    <rPh sb="12" eb="13">
      <t>トウ</t>
    </rPh>
    <phoneticPr fontId="13"/>
  </si>
  <si>
    <t>2-2402</t>
    <phoneticPr fontId="13"/>
  </si>
  <si>
    <t>燃料費</t>
    <rPh sb="0" eb="3">
      <t>ネンリョウヒ</t>
    </rPh>
    <phoneticPr fontId="13"/>
  </si>
  <si>
    <t>2-2403</t>
    <phoneticPr fontId="13"/>
  </si>
  <si>
    <t>運搬費</t>
    <rPh sb="0" eb="2">
      <t>ウンパン</t>
    </rPh>
    <rPh sb="2" eb="3">
      <t>ヒ</t>
    </rPh>
    <phoneticPr fontId="13"/>
  </si>
  <si>
    <t>3-2101</t>
    <phoneticPr fontId="13"/>
  </si>
  <si>
    <t>0003</t>
    <phoneticPr fontId="13"/>
  </si>
  <si>
    <t>材料費</t>
    <rPh sb="0" eb="3">
      <t>ザイリョウヒ</t>
    </rPh>
    <phoneticPr fontId="13"/>
  </si>
  <si>
    <t>骨材</t>
    <rPh sb="0" eb="2">
      <t>コツザイ</t>
    </rPh>
    <phoneticPr fontId="13"/>
  </si>
  <si>
    <t>中目砂・砕石・RC40-0・スクリーニングス・ダスト</t>
    <rPh sb="0" eb="1">
      <t>チュウ</t>
    </rPh>
    <rPh sb="1" eb="2">
      <t>メ</t>
    </rPh>
    <rPh sb="2" eb="3">
      <t>スナ</t>
    </rPh>
    <rPh sb="4" eb="6">
      <t>サイセキ</t>
    </rPh>
    <phoneticPr fontId="13"/>
  </si>
  <si>
    <t>3-2012</t>
    <phoneticPr fontId="13"/>
  </si>
  <si>
    <t>鋼材</t>
    <rPh sb="0" eb="2">
      <t>コウザイ</t>
    </rPh>
    <phoneticPr fontId="13"/>
  </si>
  <si>
    <t>鉄筋・アングル</t>
    <rPh sb="0" eb="2">
      <t>テッキン</t>
    </rPh>
    <phoneticPr fontId="13"/>
  </si>
  <si>
    <t>3-2103</t>
    <phoneticPr fontId="13"/>
  </si>
  <si>
    <t>生コン・セメント</t>
    <rPh sb="0" eb="1">
      <t>ナマコ</t>
    </rPh>
    <phoneticPr fontId="13"/>
  </si>
  <si>
    <t>生コン・セメント・ユースタビラ・ハイモル・エラスタイト</t>
    <rPh sb="0" eb="1">
      <t>ナマ</t>
    </rPh>
    <phoneticPr fontId="13"/>
  </si>
  <si>
    <t>3-2104</t>
    <phoneticPr fontId="13"/>
  </si>
  <si>
    <t>アスファルト合材</t>
    <rPh sb="6" eb="7">
      <t>ゴウ</t>
    </rPh>
    <rPh sb="7" eb="8">
      <t>ザイ</t>
    </rPh>
    <phoneticPr fontId="13"/>
  </si>
  <si>
    <t>アスコン・合材</t>
    <rPh sb="5" eb="6">
      <t>ゴウ</t>
    </rPh>
    <rPh sb="6" eb="7">
      <t>ザイ</t>
    </rPh>
    <phoneticPr fontId="13"/>
  </si>
  <si>
    <t>3-2105</t>
    <phoneticPr fontId="13"/>
  </si>
  <si>
    <t>コンクリート二次製品</t>
    <rPh sb="6" eb="8">
      <t>ニジ</t>
    </rPh>
    <rPh sb="8" eb="10">
      <t>セイヒン</t>
    </rPh>
    <phoneticPr fontId="13"/>
  </si>
  <si>
    <t>Ｕ字溝・コンクリート二次・ブロック</t>
    <rPh sb="1" eb="2">
      <t>ジ</t>
    </rPh>
    <rPh sb="2" eb="3">
      <t>ミゾ</t>
    </rPh>
    <rPh sb="10" eb="12">
      <t>ニジ</t>
    </rPh>
    <phoneticPr fontId="13"/>
  </si>
  <si>
    <t>3-2106</t>
    <phoneticPr fontId="13"/>
  </si>
  <si>
    <t>管材</t>
    <rPh sb="0" eb="1">
      <t>カン</t>
    </rPh>
    <rPh sb="1" eb="2">
      <t>ザイ</t>
    </rPh>
    <phoneticPr fontId="13"/>
  </si>
  <si>
    <t>塩ビ管・ヒューム管</t>
    <rPh sb="0" eb="1">
      <t>エン</t>
    </rPh>
    <rPh sb="2" eb="3">
      <t>カン</t>
    </rPh>
    <rPh sb="8" eb="9">
      <t>カン</t>
    </rPh>
    <phoneticPr fontId="13"/>
  </si>
  <si>
    <t>3-2107</t>
    <phoneticPr fontId="13"/>
  </si>
  <si>
    <t>木材</t>
    <rPh sb="0" eb="2">
      <t>モクザイ</t>
    </rPh>
    <phoneticPr fontId="13"/>
  </si>
  <si>
    <t>コンパネ・矢板・桟木</t>
    <rPh sb="5" eb="7">
      <t>ヤイタ</t>
    </rPh>
    <rPh sb="8" eb="9">
      <t>サン</t>
    </rPh>
    <rPh sb="9" eb="10">
      <t>キ</t>
    </rPh>
    <phoneticPr fontId="13"/>
  </si>
  <si>
    <t>3-2108</t>
    <phoneticPr fontId="13"/>
  </si>
  <si>
    <t>その他材料</t>
    <rPh sb="2" eb="3">
      <t>タ</t>
    </rPh>
    <rPh sb="3" eb="5">
      <t>ザイリョウ</t>
    </rPh>
    <phoneticPr fontId="13"/>
  </si>
  <si>
    <t>ネット・シート・釘・番線・</t>
    <rPh sb="8" eb="9">
      <t>クギ</t>
    </rPh>
    <rPh sb="10" eb="12">
      <t>バンセン</t>
    </rPh>
    <phoneticPr fontId="13"/>
  </si>
  <si>
    <t>4-2201</t>
    <phoneticPr fontId="13"/>
  </si>
  <si>
    <t>0004</t>
    <phoneticPr fontId="13"/>
  </si>
  <si>
    <t>労務費</t>
    <rPh sb="0" eb="2">
      <t>ロウム</t>
    </rPh>
    <rPh sb="2" eb="3">
      <t>ヒ</t>
    </rPh>
    <phoneticPr fontId="13"/>
  </si>
  <si>
    <t>ＤＴ・常傭工・残土運搬・ＯＰのみ</t>
    <rPh sb="3" eb="5">
      <t>ジョウヨウ</t>
    </rPh>
    <rPh sb="5" eb="6">
      <t>コウ</t>
    </rPh>
    <rPh sb="7" eb="9">
      <t>ザンド</t>
    </rPh>
    <rPh sb="9" eb="11">
      <t>ウンパン</t>
    </rPh>
    <phoneticPr fontId="13"/>
  </si>
  <si>
    <t>4-2202</t>
    <phoneticPr fontId="13"/>
  </si>
  <si>
    <t>雇員給与</t>
    <rPh sb="0" eb="2">
      <t>コイン</t>
    </rPh>
    <rPh sb="2" eb="4">
      <t>キュウヨ</t>
    </rPh>
    <phoneticPr fontId="13"/>
  </si>
  <si>
    <t>5-2501</t>
    <phoneticPr fontId="13"/>
  </si>
  <si>
    <t>0005</t>
    <phoneticPr fontId="13"/>
  </si>
  <si>
    <t>仮設経費</t>
    <rPh sb="0" eb="2">
      <t>カセツ</t>
    </rPh>
    <rPh sb="2" eb="4">
      <t>ケイヒ</t>
    </rPh>
    <phoneticPr fontId="13"/>
  </si>
  <si>
    <t>仮設損料</t>
    <rPh sb="0" eb="2">
      <t>カセツ</t>
    </rPh>
    <rPh sb="2" eb="4">
      <t>ソンリョウ</t>
    </rPh>
    <phoneticPr fontId="13"/>
  </si>
  <si>
    <t>鉄板リース・トイレ・ハウスリース</t>
    <rPh sb="0" eb="2">
      <t>テッパン</t>
    </rPh>
    <phoneticPr fontId="13"/>
  </si>
  <si>
    <t>5-2502</t>
    <phoneticPr fontId="13"/>
  </si>
  <si>
    <t>機械器具損料</t>
    <rPh sb="0" eb="2">
      <t>キカイ</t>
    </rPh>
    <rPh sb="2" eb="4">
      <t>キグ</t>
    </rPh>
    <rPh sb="4" eb="6">
      <t>ソンリョウ</t>
    </rPh>
    <phoneticPr fontId="13"/>
  </si>
  <si>
    <t>5-2503</t>
    <phoneticPr fontId="13"/>
  </si>
  <si>
    <t>安全費</t>
    <rPh sb="0" eb="2">
      <t>アンゼン</t>
    </rPh>
    <rPh sb="2" eb="3">
      <t>ヒ</t>
    </rPh>
    <phoneticPr fontId="13"/>
  </si>
  <si>
    <t>カラーコーン・看板</t>
    <rPh sb="7" eb="9">
      <t>カンバン</t>
    </rPh>
    <phoneticPr fontId="13"/>
  </si>
  <si>
    <t>5-2504</t>
    <phoneticPr fontId="13"/>
  </si>
  <si>
    <t>仮設外注費</t>
    <rPh sb="0" eb="2">
      <t>カセツ</t>
    </rPh>
    <rPh sb="2" eb="4">
      <t>ガイチュウ</t>
    </rPh>
    <rPh sb="4" eb="5">
      <t>ヒ</t>
    </rPh>
    <phoneticPr fontId="13"/>
  </si>
  <si>
    <t>電気水道仮設費用</t>
    <rPh sb="0" eb="2">
      <t>デンキ</t>
    </rPh>
    <rPh sb="2" eb="4">
      <t>スイドウ</t>
    </rPh>
    <rPh sb="4" eb="6">
      <t>カセツ</t>
    </rPh>
    <rPh sb="6" eb="8">
      <t>ヒヨウ</t>
    </rPh>
    <phoneticPr fontId="13"/>
  </si>
  <si>
    <t>5-2505</t>
    <phoneticPr fontId="13"/>
  </si>
  <si>
    <t>動力用水光熱費</t>
    <rPh sb="0" eb="2">
      <t>ドウリョク</t>
    </rPh>
    <rPh sb="2" eb="4">
      <t>ヨウスイ</t>
    </rPh>
    <rPh sb="4" eb="7">
      <t>コウネツヒ</t>
    </rPh>
    <phoneticPr fontId="13"/>
  </si>
  <si>
    <t>5-2506</t>
    <phoneticPr fontId="13"/>
  </si>
  <si>
    <t>地代家賃</t>
    <rPh sb="0" eb="2">
      <t>チダイ</t>
    </rPh>
    <rPh sb="2" eb="4">
      <t>ヤチン</t>
    </rPh>
    <phoneticPr fontId="13"/>
  </si>
  <si>
    <t>6-2601</t>
    <phoneticPr fontId="13"/>
  </si>
  <si>
    <t>0006</t>
    <phoneticPr fontId="13"/>
  </si>
  <si>
    <t>一般経費</t>
    <rPh sb="0" eb="2">
      <t>イッパン</t>
    </rPh>
    <rPh sb="2" eb="4">
      <t>ケイヒ</t>
    </rPh>
    <phoneticPr fontId="13"/>
  </si>
  <si>
    <t>従業員給料</t>
    <rPh sb="0" eb="3">
      <t>ジュウギョウイン</t>
    </rPh>
    <rPh sb="3" eb="5">
      <t>キュウリョウ</t>
    </rPh>
    <phoneticPr fontId="13"/>
  </si>
  <si>
    <t>6-2602</t>
    <phoneticPr fontId="13"/>
  </si>
  <si>
    <t>租税公課</t>
    <rPh sb="0" eb="2">
      <t>ソゼイ</t>
    </rPh>
    <rPh sb="2" eb="3">
      <t>コウ</t>
    </rPh>
    <rPh sb="3" eb="4">
      <t>カ</t>
    </rPh>
    <phoneticPr fontId="13"/>
  </si>
  <si>
    <t>印紙</t>
    <rPh sb="0" eb="2">
      <t>インシ</t>
    </rPh>
    <phoneticPr fontId="13"/>
  </si>
  <si>
    <t>6-2603</t>
    <phoneticPr fontId="13"/>
  </si>
  <si>
    <t>福利厚生費</t>
    <rPh sb="0" eb="2">
      <t>フクリ</t>
    </rPh>
    <rPh sb="2" eb="5">
      <t>コウセイヒ</t>
    </rPh>
    <phoneticPr fontId="13"/>
  </si>
  <si>
    <t>6-2604</t>
    <phoneticPr fontId="13"/>
  </si>
  <si>
    <t>事務用品費</t>
    <rPh sb="0" eb="2">
      <t>ジム</t>
    </rPh>
    <rPh sb="2" eb="4">
      <t>ヨウヒン</t>
    </rPh>
    <rPh sb="4" eb="5">
      <t>ヒ</t>
    </rPh>
    <phoneticPr fontId="13"/>
  </si>
  <si>
    <t>写真・新聞・文房具・コピー・コピーリース</t>
    <rPh sb="0" eb="2">
      <t>シャシン</t>
    </rPh>
    <rPh sb="3" eb="5">
      <t>シンブン</t>
    </rPh>
    <rPh sb="6" eb="9">
      <t>ブンボウグ</t>
    </rPh>
    <phoneticPr fontId="13"/>
  </si>
  <si>
    <t>6-2605</t>
    <phoneticPr fontId="13"/>
  </si>
  <si>
    <t>旅費交通費</t>
    <rPh sb="0" eb="2">
      <t>リョヒ</t>
    </rPh>
    <rPh sb="2" eb="5">
      <t>コウツウヒ</t>
    </rPh>
    <phoneticPr fontId="13"/>
  </si>
  <si>
    <t>高速料・駐車場代・通勤ガソリン代</t>
    <rPh sb="0" eb="2">
      <t>コウソク</t>
    </rPh>
    <rPh sb="2" eb="3">
      <t>リョウ</t>
    </rPh>
    <rPh sb="4" eb="6">
      <t>チュウシャ</t>
    </rPh>
    <rPh sb="6" eb="7">
      <t>バ</t>
    </rPh>
    <rPh sb="7" eb="8">
      <t>ダイ</t>
    </rPh>
    <rPh sb="9" eb="11">
      <t>ツウキン</t>
    </rPh>
    <rPh sb="15" eb="16">
      <t>ダイ</t>
    </rPh>
    <phoneticPr fontId="13"/>
  </si>
  <si>
    <t>6-2606</t>
    <phoneticPr fontId="13"/>
  </si>
  <si>
    <t>交際費</t>
    <rPh sb="0" eb="3">
      <t>コウサイヒ</t>
    </rPh>
    <phoneticPr fontId="13"/>
  </si>
  <si>
    <t>6-2607</t>
    <phoneticPr fontId="13"/>
  </si>
  <si>
    <t>工事雑費</t>
    <rPh sb="0" eb="2">
      <t>コウジ</t>
    </rPh>
    <rPh sb="2" eb="4">
      <t>ザッピ</t>
    </rPh>
    <phoneticPr fontId="13"/>
  </si>
  <si>
    <t>会費・食事代</t>
    <rPh sb="0" eb="2">
      <t>カイヒ</t>
    </rPh>
    <rPh sb="3" eb="5">
      <t>ショクジ</t>
    </rPh>
    <rPh sb="5" eb="6">
      <t>ダイ</t>
    </rPh>
    <phoneticPr fontId="13"/>
  </si>
  <si>
    <t>6-2608</t>
    <phoneticPr fontId="13"/>
  </si>
  <si>
    <t>設計費</t>
    <rPh sb="0" eb="2">
      <t>セッケイ</t>
    </rPh>
    <rPh sb="2" eb="3">
      <t>ヒ</t>
    </rPh>
    <phoneticPr fontId="13"/>
  </si>
  <si>
    <t>6-2609</t>
    <phoneticPr fontId="13"/>
  </si>
  <si>
    <t>工事保険料</t>
    <rPh sb="0" eb="2">
      <t>コウジ</t>
    </rPh>
    <rPh sb="2" eb="4">
      <t>ホケン</t>
    </rPh>
    <rPh sb="4" eb="5">
      <t>リョウ</t>
    </rPh>
    <phoneticPr fontId="13"/>
  </si>
  <si>
    <t>6-2610</t>
    <phoneticPr fontId="13"/>
  </si>
  <si>
    <t>補償費</t>
    <rPh sb="0" eb="2">
      <t>ホショウ</t>
    </rPh>
    <rPh sb="2" eb="3">
      <t>ヒ</t>
    </rPh>
    <phoneticPr fontId="13"/>
  </si>
  <si>
    <t>6-2611</t>
    <phoneticPr fontId="13"/>
  </si>
  <si>
    <t>図書費</t>
    <rPh sb="0" eb="2">
      <t>トショ</t>
    </rPh>
    <rPh sb="2" eb="3">
      <t>ヒ</t>
    </rPh>
    <phoneticPr fontId="13"/>
  </si>
  <si>
    <t>6-2612</t>
    <phoneticPr fontId="13"/>
  </si>
  <si>
    <t>減価償却費</t>
    <rPh sb="0" eb="2">
      <t>ゲンカ</t>
    </rPh>
    <rPh sb="2" eb="4">
      <t>ショウキャク</t>
    </rPh>
    <rPh sb="4" eb="5">
      <t>ヒ</t>
    </rPh>
    <phoneticPr fontId="13"/>
  </si>
  <si>
    <t>6-2613</t>
    <phoneticPr fontId="13"/>
  </si>
  <si>
    <t>保険料</t>
    <rPh sb="0" eb="2">
      <t>ホケン</t>
    </rPh>
    <rPh sb="2" eb="3">
      <t>リョウ</t>
    </rPh>
    <phoneticPr fontId="13"/>
  </si>
  <si>
    <t>通信費</t>
    <rPh sb="0" eb="3">
      <t>ツウシンヒ</t>
    </rPh>
    <phoneticPr fontId="13"/>
  </si>
  <si>
    <t>携帯電話料・宅急便</t>
    <rPh sb="0" eb="2">
      <t>ケイタイ</t>
    </rPh>
    <rPh sb="2" eb="4">
      <t>デンワ</t>
    </rPh>
    <rPh sb="4" eb="5">
      <t>リョウ</t>
    </rPh>
    <rPh sb="6" eb="7">
      <t>タク</t>
    </rPh>
    <rPh sb="7" eb="8">
      <t>キュウ</t>
    </rPh>
    <rPh sb="8" eb="9">
      <t>ビン</t>
    </rPh>
    <phoneticPr fontId="13"/>
  </si>
  <si>
    <t>相手勘定科目</t>
    <rPh sb="0" eb="2">
      <t>アイテ</t>
    </rPh>
    <rPh sb="2" eb="4">
      <t>カンジョウ</t>
    </rPh>
    <rPh sb="4" eb="6">
      <t>カモク</t>
    </rPh>
    <phoneticPr fontId="13"/>
  </si>
  <si>
    <t>現金</t>
    <rPh sb="0" eb="2">
      <t>ゲンキン</t>
    </rPh>
    <phoneticPr fontId="13"/>
  </si>
  <si>
    <t>立替金</t>
    <rPh sb="0" eb="1">
      <t>タ</t>
    </rPh>
    <rPh sb="1" eb="2">
      <t>カ</t>
    </rPh>
    <rPh sb="2" eb="3">
      <t>キン</t>
    </rPh>
    <phoneticPr fontId="13"/>
  </si>
  <si>
    <t>工事未払金</t>
    <rPh sb="0" eb="2">
      <t>コウジ</t>
    </rPh>
    <rPh sb="2" eb="4">
      <t>ミハラ</t>
    </rPh>
    <rPh sb="4" eb="5">
      <t>キン</t>
    </rPh>
    <phoneticPr fontId="13"/>
  </si>
  <si>
    <t>仕向相殺の入力方法</t>
    <rPh sb="0" eb="2">
      <t>シム</t>
    </rPh>
    <rPh sb="2" eb="4">
      <t>ソウサイ</t>
    </rPh>
    <rPh sb="5" eb="7">
      <t>ニュウリョク</t>
    </rPh>
    <rPh sb="7" eb="9">
      <t>ホウホウ</t>
    </rPh>
    <phoneticPr fontId="13"/>
  </si>
  <si>
    <t>工事費目は材料費等、細目は立替金、相手勘定は工事未払金、マイナス入力</t>
    <rPh sb="0" eb="2">
      <t>コウジ</t>
    </rPh>
    <rPh sb="2" eb="4">
      <t>ヒモク</t>
    </rPh>
    <rPh sb="5" eb="8">
      <t>ザイリョウヒ</t>
    </rPh>
    <rPh sb="8" eb="9">
      <t>トウ</t>
    </rPh>
    <rPh sb="10" eb="12">
      <t>サイモク</t>
    </rPh>
    <rPh sb="13" eb="14">
      <t>タ</t>
    </rPh>
    <rPh sb="14" eb="15">
      <t>カ</t>
    </rPh>
    <rPh sb="15" eb="16">
      <t>キン</t>
    </rPh>
    <rPh sb="17" eb="19">
      <t>アイテ</t>
    </rPh>
    <rPh sb="19" eb="21">
      <t>カンジョウ</t>
    </rPh>
    <rPh sb="22" eb="24">
      <t>コウジ</t>
    </rPh>
    <rPh sb="24" eb="26">
      <t>ミハラ</t>
    </rPh>
    <rPh sb="26" eb="27">
      <t>キン</t>
    </rPh>
    <rPh sb="32" eb="34">
      <t>ニュウリョク</t>
    </rPh>
    <phoneticPr fontId="13"/>
  </si>
  <si>
    <t>5-2507</t>
    <phoneticPr fontId="1"/>
  </si>
  <si>
    <t>水道光熱費</t>
    <rPh sb="0" eb="5">
      <t>スイドウコウネツヒ</t>
    </rPh>
    <phoneticPr fontId="1"/>
  </si>
  <si>
    <t>6-2614</t>
  </si>
  <si>
    <t>6-2615</t>
  </si>
  <si>
    <t>6-2616</t>
  </si>
  <si>
    <t>6-2617</t>
  </si>
  <si>
    <t>6-2618</t>
  </si>
  <si>
    <t>6-2619</t>
  </si>
  <si>
    <t>水道光熱費</t>
    <rPh sb="0" eb="5">
      <t>スイドウ</t>
    </rPh>
    <phoneticPr fontId="1"/>
  </si>
  <si>
    <t>地代家賃</t>
    <rPh sb="0" eb="4">
      <t>チダイヤ</t>
    </rPh>
    <phoneticPr fontId="1"/>
  </si>
  <si>
    <t>修繕費</t>
    <rPh sb="0" eb="3">
      <t>シュウゼン</t>
    </rPh>
    <phoneticPr fontId="1"/>
  </si>
  <si>
    <t>賃借料</t>
    <rPh sb="0" eb="3">
      <t>チンシャク</t>
    </rPh>
    <phoneticPr fontId="1"/>
  </si>
  <si>
    <t>消耗品費</t>
    <rPh sb="0" eb="4">
      <t>ショウモウヒ</t>
    </rPh>
    <phoneticPr fontId="1"/>
  </si>
  <si>
    <t>外税</t>
    <rPh sb="0" eb="2">
      <t>ソトゼイ</t>
    </rPh>
    <phoneticPr fontId="1"/>
  </si>
  <si>
    <t>内税</t>
    <rPh sb="0" eb="2">
      <t>ウチゼイ</t>
    </rPh>
    <phoneticPr fontId="1"/>
  </si>
  <si>
    <t>非課税</t>
    <rPh sb="0" eb="3">
      <t>ヒカゼイ</t>
    </rPh>
    <phoneticPr fontId="1"/>
  </si>
  <si>
    <t>相殺相手先</t>
    <rPh sb="0" eb="5">
      <t>ソウサイ</t>
    </rPh>
    <phoneticPr fontId="1"/>
  </si>
  <si>
    <t>銀行</t>
    <rPh sb="0" eb="2">
      <t>ギンコウ</t>
    </rPh>
    <phoneticPr fontId="1"/>
  </si>
  <si>
    <t>信用金庫</t>
    <rPh sb="0" eb="4">
      <t>シンヨウキン</t>
    </rPh>
    <phoneticPr fontId="1"/>
  </si>
  <si>
    <t>信用組合</t>
    <rPh sb="0" eb="4">
      <t>シンヨウク</t>
    </rPh>
    <phoneticPr fontId="1"/>
  </si>
  <si>
    <t>協同組合</t>
    <rPh sb="0" eb="4">
      <t>キョウドウクミア</t>
    </rPh>
    <phoneticPr fontId="1"/>
  </si>
  <si>
    <t>労働金庫</t>
    <rPh sb="0" eb="4">
      <t>ロウドウキンコ</t>
    </rPh>
    <phoneticPr fontId="1"/>
  </si>
  <si>
    <t>1-1468</t>
    <phoneticPr fontId="1"/>
  </si>
  <si>
    <t>2-1468</t>
    <phoneticPr fontId="1"/>
  </si>
  <si>
    <t>3-1468</t>
    <phoneticPr fontId="1"/>
  </si>
  <si>
    <t>4-1468</t>
    <phoneticPr fontId="1"/>
  </si>
  <si>
    <t>5-1468</t>
    <phoneticPr fontId="1"/>
  </si>
  <si>
    <t>6-1468</t>
    <phoneticPr fontId="1"/>
  </si>
  <si>
    <t/>
  </si>
  <si>
    <t>年　月　日</t>
    <rPh sb="0" eb="1">
      <t>ネン</t>
    </rPh>
    <rPh sb="2" eb="3">
      <t>ガツ</t>
    </rPh>
    <rPh sb="4" eb="5">
      <t>ニチ</t>
    </rPh>
    <phoneticPr fontId="11" alignment="distributed"/>
  </si>
  <si>
    <t>:</t>
    <phoneticPr fontId="1"/>
  </si>
  <si>
    <t>::</t>
    <phoneticPr fontId="1"/>
  </si>
  <si>
    <t>:::</t>
    <phoneticPr fontId="1"/>
  </si>
  <si>
    <t>::::</t>
    <phoneticPr fontId="1"/>
  </si>
  <si>
    <t>:::::</t>
    <phoneticPr fontId="1"/>
  </si>
  <si>
    <t>7221 仕　入　高</t>
    <rPh sb="5" eb="6">
      <t>シ</t>
    </rPh>
    <rPh sb="7" eb="8">
      <t>イ</t>
    </rPh>
    <rPh sb="9" eb="10">
      <t>コウ</t>
    </rPh>
    <phoneticPr fontId="1"/>
  </si>
  <si>
    <t>[10％対象]計</t>
    <rPh sb="4" eb="6">
      <t>タイショウ</t>
    </rPh>
    <rPh sb="7" eb="8">
      <t>ケイ</t>
    </rPh>
    <phoneticPr fontId="1"/>
  </si>
  <si>
    <t>[非課税対象]計</t>
    <rPh sb="1" eb="4">
      <t>ヒカゼイ</t>
    </rPh>
    <rPh sb="4" eb="6">
      <t>タイショウ</t>
    </rPh>
    <rPh sb="7" eb="8">
      <t>ケイ</t>
    </rPh>
    <phoneticPr fontId="1"/>
  </si>
  <si>
    <t>10％対象</t>
  </si>
  <si>
    <t>合計</t>
    <phoneticPr fontId="11" alignment="distributed"/>
  </si>
  <si>
    <t>消費税[10％]</t>
    <rPh sb="0" eb="3">
      <t>ショウヒ</t>
    </rPh>
    <phoneticPr fontId="1"/>
  </si>
  <si>
    <t>〒235-0023　横浜市磯子区森3-7-4</t>
    <rPh sb="10" eb="13">
      <t>ヨコハマシ</t>
    </rPh>
    <rPh sb="13" eb="16">
      <t>イソゴク</t>
    </rPh>
    <rPh sb="16" eb="17">
      <t>モリ</t>
    </rPh>
    <phoneticPr fontId="1"/>
  </si>
  <si>
    <t>株式会社大倉　代表取締役　大久保慶一</t>
    <rPh sb="0" eb="6">
      <t>カブシキ</t>
    </rPh>
    <rPh sb="7" eb="12">
      <t>ダイヒョウ</t>
    </rPh>
    <rPh sb="13" eb="16">
      <t>オオクボ</t>
    </rPh>
    <rPh sb="16" eb="17">
      <t>ケイ</t>
    </rPh>
    <rPh sb="17" eb="18">
      <t>イチ</t>
    </rPh>
    <phoneticPr fontId="1"/>
  </si>
  <si>
    <t>横浜市磯子区森3丁目</t>
    <rPh sb="0" eb="7">
      <t>ヨコハマシ</t>
    </rPh>
    <rPh sb="8" eb="10">
      <t>チョウメ</t>
    </rPh>
    <phoneticPr fontId="1"/>
  </si>
  <si>
    <t>砕石2005</t>
    <rPh sb="0" eb="6">
      <t>サイセキ</t>
    </rPh>
    <phoneticPr fontId="1"/>
  </si>
  <si>
    <t>t</t>
    <phoneticPr fontId="1"/>
  </si>
  <si>
    <t>横浜</t>
    <rPh sb="0" eb="2">
      <t>ヨコハマ</t>
    </rPh>
    <phoneticPr fontId="1"/>
  </si>
  <si>
    <t>上大岡</t>
    <rPh sb="0" eb="3">
      <t>カミオオ</t>
    </rPh>
    <phoneticPr fontId="1"/>
  </si>
  <si>
    <t>株式会社大倉</t>
    <rPh sb="0" eb="6">
      <t>カブシキガイシャオオクラ</t>
    </rPh>
    <phoneticPr fontId="11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</si>
</sst>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[$-F800]dddd\,\ mmmm\ dd\,\ yyyy"/>
    <numFmt numFmtId="177" formatCode="#,##0_ "/>
    <numFmt numFmtId="178" formatCode="0_);[Red]\(0\)"/>
    <numFmt numFmtId="179" formatCode="0_ "/>
    <numFmt numFmtId="180" formatCode="&quot;登録番号：T&quot;###########"/>
    <numFmt numFmtId="181" formatCode="[$]ggge&quot;年&quot;m&quot;月&quot;d&quot;日&quot;;@" x16r2:formatCode16="[$-ja-JP-x-gannen]ggge&quot;年&quot;m&quot;月&quot;d&quot;日&quot;;@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MS UI Gothic"/>
      <family val="3"/>
      <charset val="128"/>
    </font>
    <font>
      <sz val="6"/>
      <name val="ＭＳ Ｐゴシック"/>
      <family val="3"/>
      <charset val="128"/>
    </font>
    <font>
      <sz val="11"/>
      <name val="MS UI Gothic"/>
      <family val="3"/>
      <charset val="128"/>
    </font>
    <font>
      <sz val="6"/>
      <name val="ＭＳ Ｐゴシック"/>
      <family val="2"/>
      <charset val="128"/>
    </font>
    <font>
      <sz val="10.5"/>
      <name val="標準ゴシック"/>
      <family val="3"/>
      <charset val="128"/>
    </font>
    <font>
      <sz val="6"/>
      <name val="標準ゴシック"/>
      <family val="3"/>
      <charset val="128"/>
    </font>
    <font>
      <b/>
      <sz val="10"/>
      <color indexed="81"/>
      <name val="MS P 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EFDA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2" fillId="0" borderId="0"/>
  </cellStyleXfs>
  <cellXfs count="31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7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2" fillId="0" borderId="34" xfId="0" applyFont="1" applyBorder="1">
      <alignment vertical="center"/>
    </xf>
    <xf numFmtId="0" fontId="4" fillId="0" borderId="1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7" xfId="0" applyFont="1" applyBorder="1">
      <alignment vertical="center"/>
    </xf>
    <xf numFmtId="0" fontId="5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2" xfId="0" applyFont="1" applyBorder="1">
      <alignment vertical="center"/>
    </xf>
    <xf numFmtId="0" fontId="2" fillId="0" borderId="3" xfId="0" applyFont="1" applyBorder="1">
      <alignment vertical="center"/>
    </xf>
    <xf numFmtId="20" fontId="2" fillId="0" borderId="0" xfId="0" applyNumberFormat="1" applyFont="1">
      <alignment vertical="center"/>
    </xf>
    <xf numFmtId="0" fontId="2" fillId="0" borderId="0" xfId="0" applyFont="1" applyProtection="1">
      <alignment vertical="center"/>
      <protection hidden="1"/>
    </xf>
    <xf numFmtId="0" fontId="5" fillId="0" borderId="43" xfId="0" applyFont="1" applyBorder="1" applyAlignment="1" applyProtection="1">
      <alignment horizontal="center" vertical="center"/>
      <protection hidden="1"/>
    </xf>
    <xf numFmtId="0" fontId="5" fillId="0" borderId="44" xfId="0" applyFont="1" applyBorder="1" applyProtection="1">
      <alignment vertical="center"/>
      <protection hidden="1"/>
    </xf>
    <xf numFmtId="0" fontId="5" fillId="0" borderId="45" xfId="0" applyFont="1" applyBorder="1" applyAlignment="1" applyProtection="1">
      <alignment horizontal="center" vertical="center"/>
      <protection hidden="1"/>
    </xf>
    <xf numFmtId="0" fontId="5" fillId="0" borderId="37" xfId="0" applyFont="1" applyBorder="1" applyAlignment="1" applyProtection="1">
      <alignment horizontal="center" vertical="center"/>
      <protection hidden="1"/>
    </xf>
    <xf numFmtId="0" fontId="5" fillId="0" borderId="44" xfId="0" applyFont="1" applyBorder="1" applyAlignment="1">
      <alignment horizontal="center" vertical="center"/>
    </xf>
    <xf numFmtId="0" fontId="12" fillId="0" borderId="0" xfId="1"/>
    <xf numFmtId="0" fontId="12" fillId="0" borderId="19" xfId="1" applyBorder="1" applyAlignment="1">
      <alignment horizontal="center"/>
    </xf>
    <xf numFmtId="0" fontId="12" fillId="2" borderId="30" xfId="1" applyFill="1" applyBorder="1"/>
    <xf numFmtId="0" fontId="12" fillId="2" borderId="32" xfId="1" applyFill="1" applyBorder="1"/>
    <xf numFmtId="0" fontId="12" fillId="2" borderId="30" xfId="1" applyFill="1" applyBorder="1" applyAlignment="1">
      <alignment vertical="center"/>
    </xf>
    <xf numFmtId="0" fontId="12" fillId="2" borderId="32" xfId="1" applyFill="1" applyBorder="1" applyAlignment="1">
      <alignment vertical="center"/>
    </xf>
    <xf numFmtId="0" fontId="12" fillId="2" borderId="52" xfId="1" applyFill="1" applyBorder="1" applyAlignment="1">
      <alignment shrinkToFit="1"/>
    </xf>
    <xf numFmtId="0" fontId="12" fillId="2" borderId="19" xfId="1" applyFill="1" applyBorder="1" applyAlignment="1">
      <alignment horizontal="center"/>
    </xf>
    <xf numFmtId="0" fontId="12" fillId="2" borderId="19" xfId="1" applyFill="1" applyBorder="1" applyAlignment="1">
      <alignment horizontal="center" vertical="center"/>
    </xf>
    <xf numFmtId="0" fontId="12" fillId="2" borderId="53" xfId="1" applyFill="1" applyBorder="1" applyAlignment="1">
      <alignment shrinkToFit="1"/>
    </xf>
    <xf numFmtId="0" fontId="12" fillId="0" borderId="55" xfId="1" applyBorder="1"/>
    <xf numFmtId="0" fontId="12" fillId="0" borderId="19" xfId="1" applyBorder="1" applyAlignment="1">
      <alignment horizontal="right" vertical="center"/>
    </xf>
    <xf numFmtId="0" fontId="12" fillId="0" borderId="19" xfId="1" applyBorder="1" applyAlignment="1">
      <alignment horizontal="left" vertical="center"/>
    </xf>
    <xf numFmtId="0" fontId="12" fillId="0" borderId="28" xfId="1" applyBorder="1" applyAlignment="1">
      <alignment horizontal="left" vertical="center" wrapText="1"/>
    </xf>
    <xf numFmtId="0" fontId="12" fillId="0" borderId="19" xfId="1" applyBorder="1"/>
    <xf numFmtId="177" fontId="12" fillId="0" borderId="30" xfId="1" applyNumberFormat="1" applyBorder="1"/>
    <xf numFmtId="0" fontId="12" fillId="0" borderId="57" xfId="1" applyBorder="1"/>
    <xf numFmtId="0" fontId="12" fillId="0" borderId="19" xfId="1" applyBorder="1" applyAlignment="1">
      <alignment wrapText="1"/>
    </xf>
    <xf numFmtId="0" fontId="8" fillId="0" borderId="0" xfId="0" applyFont="1" applyProtection="1">
      <alignment vertical="center"/>
      <protection hidden="1"/>
    </xf>
    <xf numFmtId="0" fontId="10" fillId="0" borderId="0" xfId="0" applyFont="1" applyAlignment="1" applyProtection="1">
      <protection hidden="1"/>
    </xf>
    <xf numFmtId="0" fontId="8" fillId="0" borderId="19" xfId="0" applyFont="1" applyBorder="1" applyProtection="1">
      <alignment vertical="center"/>
      <protection hidden="1"/>
    </xf>
    <xf numFmtId="0" fontId="12" fillId="0" borderId="59" xfId="1" applyBorder="1"/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Protection="1">
      <alignment vertical="center"/>
      <protection locked="0"/>
    </xf>
    <xf numFmtId="178" fontId="3" fillId="0" borderId="22" xfId="0" applyNumberFormat="1" applyFont="1" applyBorder="1" applyAlignment="1" applyProtection="1">
      <alignment horizontal="center" vertical="center"/>
      <protection hidden="1"/>
    </xf>
    <xf numFmtId="178" fontId="3" fillId="0" borderId="20" xfId="0" applyNumberFormat="1" applyFont="1" applyBorder="1" applyAlignment="1" applyProtection="1">
      <alignment horizontal="center" vertical="center"/>
      <protection hidden="1"/>
    </xf>
    <xf numFmtId="178" fontId="3" fillId="0" borderId="21" xfId="0" applyNumberFormat="1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>
      <alignment horizontal="center" vertical="center"/>
    </xf>
    <xf numFmtId="0" fontId="2" fillId="0" borderId="65" xfId="0" applyFont="1" applyBorder="1" applyAlignment="1" applyProtection="1">
      <alignment horizontal="center" vertical="center"/>
      <protection hidden="1"/>
    </xf>
    <xf numFmtId="0" fontId="12" fillId="0" borderId="19" xfId="1" quotePrefix="1" applyBorder="1" applyAlignment="1">
      <alignment horizontal="center"/>
    </xf>
    <xf numFmtId="0" fontId="12" fillId="0" borderId="19" xfId="1" quotePrefix="1" applyBorder="1" applyAlignment="1">
      <alignment horizontal="center" vertical="center"/>
    </xf>
    <xf numFmtId="0" fontId="12" fillId="0" borderId="28" xfId="1" quotePrefix="1" applyBorder="1" applyAlignment="1">
      <alignment horizontal="center" vertical="center" wrapText="1"/>
    </xf>
    <xf numFmtId="0" fontId="12" fillId="0" borderId="55" xfId="1" quotePrefix="1" applyBorder="1"/>
    <xf numFmtId="0" fontId="12" fillId="0" borderId="19" xfId="1" quotePrefix="1" applyBorder="1" applyAlignment="1">
      <alignment horizontal="right" vertical="center"/>
    </xf>
    <xf numFmtId="0" fontId="12" fillId="0" borderId="19" xfId="1" quotePrefix="1" applyBorder="1" applyAlignment="1">
      <alignment horizontal="left" vertical="center"/>
    </xf>
    <xf numFmtId="0" fontId="12" fillId="0" borderId="19" xfId="1" quotePrefix="1" applyBorder="1"/>
    <xf numFmtId="177" fontId="12" fillId="0" borderId="30" xfId="1" quotePrefix="1" applyNumberFormat="1" applyBorder="1"/>
    <xf numFmtId="0" fontId="12" fillId="0" borderId="57" xfId="1" quotePrefix="1" applyBorder="1"/>
    <xf numFmtId="0" fontId="12" fillId="2" borderId="19" xfId="1" quotePrefix="1" applyFill="1" applyBorder="1"/>
    <xf numFmtId="177" fontId="12" fillId="2" borderId="19" xfId="1" quotePrefix="1" applyNumberFormat="1" applyFill="1" applyBorder="1"/>
    <xf numFmtId="0" fontId="12" fillId="0" borderId="0" xfId="1" quotePrefix="1"/>
    <xf numFmtId="0" fontId="2" fillId="3" borderId="31" xfId="0" applyFont="1" applyFill="1" applyBorder="1" applyAlignment="1" applyProtection="1">
      <alignment horizontal="right" vertical="center" shrinkToFit="1"/>
      <protection locked="0"/>
    </xf>
    <xf numFmtId="0" fontId="2" fillId="0" borderId="3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31" xfId="0" applyFont="1" applyBorder="1" applyAlignment="1">
      <alignment horizontal="right" vertical="center" shrinkToFit="1"/>
    </xf>
    <xf numFmtId="179" fontId="2" fillId="0" borderId="19" xfId="0" applyNumberFormat="1" applyFont="1" applyBorder="1" applyAlignment="1">
      <alignment horizontal="center" vertical="center"/>
    </xf>
    <xf numFmtId="0" fontId="2" fillId="0" borderId="60" xfId="0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0" xfId="0" applyFont="1" applyAlignment="1">
      <alignment vertical="center" shrinkToFit="1"/>
    </xf>
    <xf numFmtId="2" fontId="5" fillId="0" borderId="31" xfId="0" applyNumberFormat="1" applyFont="1" applyBorder="1" applyAlignment="1" applyProtection="1">
      <alignment vertical="center" shrinkToFit="1"/>
      <protection locked="0"/>
    </xf>
    <xf numFmtId="0" fontId="5" fillId="0" borderId="38" xfId="0" applyFont="1" applyBorder="1">
      <alignment vertical="center"/>
    </xf>
    <xf numFmtId="180" fontId="2" fillId="0" borderId="0" xfId="0" applyNumberFormat="1" applyFont="1">
      <alignment vertical="center"/>
    </xf>
    <xf numFmtId="2" fontId="6" fillId="0" borderId="31" xfId="0" applyNumberFormat="1" applyFont="1" applyBorder="1" applyAlignment="1" applyProtection="1">
      <alignment vertical="center" shrinkToFit="1"/>
      <protection locked="0"/>
    </xf>
    <xf numFmtId="0" fontId="5" fillId="0" borderId="43" xfId="0" applyFont="1" applyBorder="1" applyProtection="1">
      <alignment vertical="center"/>
      <protection locked="0"/>
    </xf>
    <xf numFmtId="0" fontId="5" fillId="0" borderId="31" xfId="0" applyFont="1" applyBorder="1" applyProtection="1">
      <alignment vertical="center"/>
      <protection locked="0"/>
    </xf>
    <xf numFmtId="0" fontId="5" fillId="0" borderId="43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 applyProtection="1">
      <alignment vertical="center" shrinkToFit="1"/>
      <protection locked="0"/>
    </xf>
    <xf numFmtId="0" fontId="5" fillId="0" borderId="37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43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49" xfId="0" applyFont="1" applyBorder="1" applyProtection="1">
      <alignment vertical="center"/>
      <protection hidden="1"/>
    </xf>
    <xf numFmtId="0" fontId="5" fillId="0" borderId="40" xfId="0" applyFont="1" applyBorder="1" applyProtection="1">
      <alignment vertical="center"/>
      <protection hidden="1"/>
    </xf>
    <xf numFmtId="0" fontId="5" fillId="0" borderId="38" xfId="0" applyFont="1" applyBorder="1" applyProtection="1">
      <alignment vertical="center"/>
      <protection hidden="1"/>
    </xf>
    <xf numFmtId="0" fontId="5" fillId="0" borderId="1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180" fontId="5" fillId="4" borderId="13" xfId="0" applyNumberFormat="1" applyFont="1" applyFill="1" applyBorder="1" applyAlignment="1" applyProtection="1">
      <alignment horizontal="center" vertical="center" shrinkToFit="1"/>
      <protection locked="0"/>
    </xf>
    <xf numFmtId="180" fontId="5" fillId="4" borderId="9" xfId="0" applyNumberFormat="1" applyFont="1" applyFill="1" applyBorder="1" applyAlignment="1" applyProtection="1">
      <alignment horizontal="center" vertical="center" shrinkToFit="1"/>
      <protection locked="0"/>
    </xf>
    <xf numFmtId="180" fontId="5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14" xfId="0" applyFont="1" applyBorder="1" applyAlignment="1">
      <alignment horizontal="left" vertical="center" shrinkToFit="1"/>
    </xf>
    <xf numFmtId="0" fontId="5" fillId="0" borderId="15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181" fontId="7" fillId="3" borderId="1" xfId="0" applyNumberFormat="1" applyFont="1" applyFill="1" applyBorder="1" applyAlignment="1" applyProtection="1">
      <alignment horizontal="center" vertical="center"/>
      <protection locked="0"/>
    </xf>
    <xf numFmtId="181" fontId="7" fillId="3" borderId="2" xfId="0" applyNumberFormat="1" applyFont="1" applyFill="1" applyBorder="1" applyAlignment="1" applyProtection="1">
      <alignment horizontal="center" vertical="center"/>
      <protection locked="0"/>
    </xf>
    <xf numFmtId="181" fontId="7" fillId="3" borderId="3" xfId="0" applyNumberFormat="1" applyFont="1" applyFill="1" applyBorder="1" applyAlignment="1" applyProtection="1">
      <alignment horizontal="center" vertical="center"/>
      <protection locked="0"/>
    </xf>
    <xf numFmtId="181" fontId="7" fillId="3" borderId="4" xfId="0" applyNumberFormat="1" applyFont="1" applyFill="1" applyBorder="1" applyAlignment="1" applyProtection="1">
      <alignment horizontal="center" vertical="center"/>
      <protection locked="0"/>
    </xf>
    <xf numFmtId="181" fontId="7" fillId="3" borderId="5" xfId="0" applyNumberFormat="1" applyFont="1" applyFill="1" applyBorder="1" applyAlignment="1" applyProtection="1">
      <alignment horizontal="center" vertical="center"/>
      <protection locked="0"/>
    </xf>
    <xf numFmtId="181" fontId="7" fillId="3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7" fillId="0" borderId="1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2" fontId="6" fillId="3" borderId="30" xfId="0" applyNumberFormat="1" applyFont="1" applyFill="1" applyBorder="1" applyAlignment="1" applyProtection="1">
      <alignment horizontal="right" vertical="center" shrinkToFit="1"/>
      <protection locked="0"/>
    </xf>
    <xf numFmtId="2" fontId="6" fillId="3" borderId="31" xfId="0" applyNumberFormat="1" applyFont="1" applyFill="1" applyBorder="1" applyAlignment="1" applyProtection="1">
      <alignment horizontal="right" vertical="center" shrinkToFit="1"/>
      <protection locked="0"/>
    </xf>
    <xf numFmtId="2" fontId="6" fillId="3" borderId="32" xfId="0" applyNumberFormat="1" applyFont="1" applyFill="1" applyBorder="1" applyAlignment="1" applyProtection="1">
      <alignment horizontal="right" vertical="center" shrinkToFit="1"/>
      <protection locked="0"/>
    </xf>
    <xf numFmtId="0" fontId="2" fillId="4" borderId="62" xfId="0" applyFont="1" applyFill="1" applyBorder="1" applyAlignment="1" applyProtection="1">
      <alignment horizontal="center" vertical="center" wrapText="1"/>
      <protection locked="0"/>
    </xf>
    <xf numFmtId="0" fontId="2" fillId="4" borderId="63" xfId="0" applyFont="1" applyFill="1" applyBorder="1" applyAlignment="1" applyProtection="1">
      <alignment horizontal="center" vertical="center" wrapText="1"/>
      <protection locked="0"/>
    </xf>
    <xf numFmtId="0" fontId="2" fillId="4" borderId="64" xfId="0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2" fillId="3" borderId="16" xfId="0" applyFont="1" applyFill="1" applyBorder="1" applyAlignment="1" applyProtection="1">
      <alignment horizontal="center" vertical="center" shrinkToFit="1"/>
      <protection locked="0"/>
    </xf>
    <xf numFmtId="0" fontId="2" fillId="3" borderId="17" xfId="0" applyFont="1" applyFill="1" applyBorder="1" applyAlignment="1" applyProtection="1">
      <alignment horizontal="center" vertical="center" shrinkToFit="1"/>
      <protection locked="0"/>
    </xf>
    <xf numFmtId="0" fontId="2" fillId="3" borderId="18" xfId="0" applyFont="1" applyFill="1" applyBorder="1" applyAlignment="1" applyProtection="1">
      <alignment horizontal="center" vertical="center" shrinkToFit="1"/>
      <protection locked="0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178" fontId="3" fillId="0" borderId="23" xfId="0" applyNumberFormat="1" applyFont="1" applyBorder="1" applyAlignment="1" applyProtection="1">
      <alignment horizontal="center" vertical="center"/>
      <protection hidden="1"/>
    </xf>
    <xf numFmtId="178" fontId="3" fillId="0" borderId="22" xfId="0" applyNumberFormat="1" applyFont="1" applyBorder="1" applyAlignment="1" applyProtection="1">
      <alignment horizontal="center" vertical="center"/>
      <protection hidden="1"/>
    </xf>
    <xf numFmtId="0" fontId="3" fillId="3" borderId="66" xfId="0" applyFont="1" applyFill="1" applyBorder="1" applyAlignment="1" applyProtection="1">
      <alignment horizontal="center" vertical="center" shrinkToFit="1"/>
      <protection locked="0"/>
    </xf>
    <xf numFmtId="0" fontId="3" fillId="3" borderId="67" xfId="0" applyFont="1" applyFill="1" applyBorder="1" applyAlignment="1" applyProtection="1">
      <alignment horizontal="center" vertical="center" shrinkToFit="1"/>
      <protection locked="0"/>
    </xf>
    <xf numFmtId="0" fontId="5" fillId="0" borderId="34" xfId="0" applyFont="1" applyBorder="1" applyAlignment="1">
      <alignment horizontal="center" vertical="center"/>
    </xf>
    <xf numFmtId="0" fontId="2" fillId="3" borderId="19" xfId="0" applyFont="1" applyFill="1" applyBorder="1" applyAlignment="1" applyProtection="1">
      <alignment horizontal="center" vertical="center" shrinkToFit="1"/>
      <protection locked="0"/>
    </xf>
    <xf numFmtId="0" fontId="2" fillId="3" borderId="36" xfId="0" quotePrefix="1" applyFont="1" applyFill="1" applyBorder="1" applyAlignment="1" applyProtection="1">
      <alignment horizontal="center" vertical="center"/>
      <protection locked="0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177" fontId="6" fillId="3" borderId="30" xfId="0" quotePrefix="1" applyNumberFormat="1" applyFont="1" applyFill="1" applyBorder="1" applyAlignment="1" applyProtection="1">
      <alignment horizontal="right" vertical="center" shrinkToFit="1"/>
      <protection locked="0"/>
    </xf>
    <xf numFmtId="177" fontId="6" fillId="3" borderId="31" xfId="0" quotePrefix="1" applyNumberFormat="1" applyFont="1" applyFill="1" applyBorder="1" applyAlignment="1" applyProtection="1">
      <alignment horizontal="right" vertical="center" shrinkToFit="1"/>
      <protection locked="0"/>
    </xf>
    <xf numFmtId="177" fontId="6" fillId="3" borderId="44" xfId="0" quotePrefix="1" applyNumberFormat="1" applyFont="1" applyFill="1" applyBorder="1" applyAlignment="1" applyProtection="1">
      <alignment horizontal="right" vertical="center" shrinkToFit="1"/>
      <protection locked="0"/>
    </xf>
    <xf numFmtId="49" fontId="2" fillId="3" borderId="12" xfId="0" applyNumberFormat="1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3" borderId="43" xfId="0" applyFont="1" applyFill="1" applyBorder="1" applyAlignment="1" applyProtection="1">
      <alignment horizontal="center" vertical="center"/>
      <protection locked="0"/>
    </xf>
    <xf numFmtId="0" fontId="2" fillId="3" borderId="32" xfId="0" applyFont="1" applyFill="1" applyBorder="1" applyAlignment="1" applyProtection="1">
      <alignment horizontal="center" vertical="center"/>
      <protection locked="0"/>
    </xf>
    <xf numFmtId="177" fontId="2" fillId="3" borderId="19" xfId="0" applyNumberFormat="1" applyFont="1" applyFill="1" applyBorder="1" applyAlignment="1" applyProtection="1">
      <alignment horizontal="right" vertical="center" shrinkToFit="1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177" fontId="2" fillId="3" borderId="30" xfId="0" applyNumberFormat="1" applyFont="1" applyFill="1" applyBorder="1" applyAlignment="1" applyProtection="1">
      <alignment horizontal="center" vertical="center"/>
      <protection locked="0"/>
    </xf>
    <xf numFmtId="177" fontId="2" fillId="3" borderId="31" xfId="0" applyNumberFormat="1" applyFont="1" applyFill="1" applyBorder="1" applyAlignment="1" applyProtection="1">
      <alignment horizontal="center" vertical="center"/>
      <protection locked="0"/>
    </xf>
    <xf numFmtId="177" fontId="2" fillId="3" borderId="32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2" fontId="6" fillId="4" borderId="30" xfId="0" applyNumberFormat="1" applyFont="1" applyFill="1" applyBorder="1" applyAlignment="1" applyProtection="1">
      <alignment horizontal="right" vertical="center" shrinkToFit="1"/>
      <protection locked="0"/>
    </xf>
    <xf numFmtId="2" fontId="6" fillId="4" borderId="31" xfId="0" applyNumberFormat="1" applyFont="1" applyFill="1" applyBorder="1" applyAlignment="1" applyProtection="1">
      <alignment horizontal="right" vertical="center" shrinkToFit="1"/>
      <protection locked="0"/>
    </xf>
    <xf numFmtId="2" fontId="6" fillId="4" borderId="32" xfId="0" applyNumberFormat="1" applyFont="1" applyFill="1" applyBorder="1" applyAlignment="1" applyProtection="1">
      <alignment horizontal="right" vertical="center" shrinkToFit="1"/>
      <protection locked="0"/>
    </xf>
    <xf numFmtId="2" fontId="5" fillId="4" borderId="31" xfId="0" applyNumberFormat="1" applyFont="1" applyFill="1" applyBorder="1" applyAlignment="1" applyProtection="1">
      <alignment horizontal="center" vertical="center" shrinkToFit="1"/>
      <protection locked="0"/>
    </xf>
    <xf numFmtId="2" fontId="5" fillId="4" borderId="32" xfId="0" applyNumberFormat="1" applyFont="1" applyFill="1" applyBorder="1" applyAlignment="1" applyProtection="1">
      <alignment horizontal="center" vertical="center" shrinkToFit="1"/>
      <protection locked="0"/>
    </xf>
    <xf numFmtId="177" fontId="6" fillId="3" borderId="30" xfId="0" quotePrefix="1" applyNumberFormat="1" applyFont="1" applyFill="1" applyBorder="1" applyAlignment="1">
      <alignment horizontal="right" vertical="center" shrinkToFit="1"/>
    </xf>
    <xf numFmtId="177" fontId="6" fillId="3" borderId="31" xfId="0" quotePrefix="1" applyNumberFormat="1" applyFont="1" applyFill="1" applyBorder="1" applyAlignment="1">
      <alignment horizontal="right" vertical="center" shrinkToFit="1"/>
    </xf>
    <xf numFmtId="177" fontId="6" fillId="3" borderId="44" xfId="0" quotePrefix="1" applyNumberFormat="1" applyFont="1" applyFill="1" applyBorder="1" applyAlignment="1">
      <alignment horizontal="right" vertical="center" shrinkToFit="1"/>
    </xf>
    <xf numFmtId="0" fontId="2" fillId="3" borderId="31" xfId="0" applyFont="1" applyFill="1" applyBorder="1" applyAlignment="1" applyProtection="1">
      <alignment horizontal="right" vertical="center" shrinkToFit="1"/>
      <protection locked="0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2" fontId="5" fillId="0" borderId="31" xfId="0" applyNumberFormat="1" applyFont="1" applyBorder="1" applyAlignment="1">
      <alignment horizontal="center" vertical="center" shrinkToFit="1"/>
    </xf>
    <xf numFmtId="2" fontId="5" fillId="0" borderId="32" xfId="0" applyNumberFormat="1" applyFont="1" applyBorder="1" applyAlignment="1">
      <alignment horizontal="center" vertical="center" shrinkToFit="1"/>
    </xf>
    <xf numFmtId="0" fontId="2" fillId="3" borderId="24" xfId="0" applyFont="1" applyFill="1" applyBorder="1" applyAlignment="1" applyProtection="1">
      <alignment horizontal="left" vertical="center" shrinkToFit="1"/>
      <protection locked="0"/>
    </xf>
    <xf numFmtId="0" fontId="2" fillId="3" borderId="46" xfId="0" applyFont="1" applyFill="1" applyBorder="1" applyAlignment="1" applyProtection="1">
      <alignment horizontal="left" vertical="center" shrinkToFit="1"/>
      <protection locked="0"/>
    </xf>
    <xf numFmtId="0" fontId="5" fillId="0" borderId="3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3" borderId="38" xfId="0" applyFont="1" applyFill="1" applyBorder="1" applyAlignment="1" applyProtection="1">
      <alignment horizontal="center" vertical="center"/>
      <protection locked="0"/>
    </xf>
    <xf numFmtId="0" fontId="5" fillId="3" borderId="39" xfId="0" applyFont="1" applyFill="1" applyBorder="1" applyAlignment="1" applyProtection="1">
      <alignment horizontal="center" vertical="center"/>
      <protection locked="0"/>
    </xf>
    <xf numFmtId="0" fontId="5" fillId="0" borderId="26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2" fillId="3" borderId="47" xfId="0" applyFont="1" applyFill="1" applyBorder="1" applyAlignment="1" applyProtection="1">
      <alignment horizontal="left" vertical="center"/>
      <protection locked="0"/>
    </xf>
    <xf numFmtId="49" fontId="2" fillId="3" borderId="47" xfId="0" applyNumberFormat="1" applyFont="1" applyFill="1" applyBorder="1" applyAlignment="1" applyProtection="1">
      <alignment horizontal="left" vertical="center"/>
      <protection locked="0"/>
    </xf>
    <xf numFmtId="49" fontId="2" fillId="3" borderId="48" xfId="0" applyNumberFormat="1" applyFont="1" applyFill="1" applyBorder="1" applyAlignment="1" applyProtection="1">
      <alignment horizontal="left" vertical="center"/>
      <protection locked="0"/>
    </xf>
    <xf numFmtId="179" fontId="2" fillId="0" borderId="19" xfId="0" applyNumberFormat="1" applyFont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/>
      <protection hidden="1"/>
    </xf>
    <xf numFmtId="177" fontId="2" fillId="0" borderId="30" xfId="0" applyNumberFormat="1" applyFont="1" applyBorder="1" applyAlignment="1">
      <alignment horizontal="right" vertical="center"/>
    </xf>
    <xf numFmtId="177" fontId="2" fillId="0" borderId="31" xfId="0" applyNumberFormat="1" applyFont="1" applyBorder="1" applyAlignment="1">
      <alignment horizontal="right" vertical="center"/>
    </xf>
    <xf numFmtId="177" fontId="2" fillId="0" borderId="32" xfId="0" applyNumberFormat="1" applyFont="1" applyBorder="1" applyAlignment="1">
      <alignment horizontal="right" vertical="center"/>
    </xf>
    <xf numFmtId="177" fontId="6" fillId="0" borderId="30" xfId="0" applyNumberFormat="1" applyFont="1" applyBorder="1" applyAlignment="1">
      <alignment horizontal="right" vertical="center"/>
    </xf>
    <xf numFmtId="177" fontId="6" fillId="0" borderId="31" xfId="0" applyNumberFormat="1" applyFont="1" applyBorder="1" applyAlignment="1">
      <alignment horizontal="right" vertical="center"/>
    </xf>
    <xf numFmtId="177" fontId="6" fillId="0" borderId="44" xfId="0" applyNumberFormat="1" applyFont="1" applyBorder="1" applyAlignment="1">
      <alignment horizontal="right" vertical="center"/>
    </xf>
    <xf numFmtId="177" fontId="6" fillId="0" borderId="40" xfId="0" applyNumberFormat="1" applyFont="1" applyBorder="1" applyAlignment="1">
      <alignment horizontal="right" vertical="center"/>
    </xf>
    <xf numFmtId="177" fontId="6" fillId="0" borderId="38" xfId="0" applyNumberFormat="1" applyFont="1" applyBorder="1" applyAlignment="1">
      <alignment horizontal="right" vertical="center"/>
    </xf>
    <xf numFmtId="177" fontId="6" fillId="0" borderId="61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2" fontId="6" fillId="0" borderId="31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177" fontId="2" fillId="0" borderId="40" xfId="0" applyNumberFormat="1" applyFont="1" applyBorder="1" applyAlignment="1">
      <alignment horizontal="right" vertical="center"/>
    </xf>
    <xf numFmtId="177" fontId="2" fillId="0" borderId="38" xfId="0" applyNumberFormat="1" applyFont="1" applyBorder="1" applyAlignment="1">
      <alignment horizontal="right" vertical="center"/>
    </xf>
    <xf numFmtId="177" fontId="2" fillId="0" borderId="39" xfId="0" applyNumberFormat="1" applyFont="1" applyBorder="1" applyAlignment="1">
      <alignment horizontal="right" vertical="center"/>
    </xf>
    <xf numFmtId="176" fontId="7" fillId="0" borderId="1" xfId="0" applyNumberFormat="1" applyFont="1" applyBorder="1" applyAlignment="1" applyProtection="1">
      <alignment horizontal="center" vertical="center"/>
      <protection hidden="1"/>
    </xf>
    <xf numFmtId="176" fontId="7" fillId="0" borderId="2" xfId="0" applyNumberFormat="1" applyFont="1" applyBorder="1" applyAlignment="1" applyProtection="1">
      <alignment horizontal="center" vertical="center"/>
      <protection hidden="1"/>
    </xf>
    <xf numFmtId="176" fontId="7" fillId="0" borderId="3" xfId="0" applyNumberFormat="1" applyFont="1" applyBorder="1" applyAlignment="1" applyProtection="1">
      <alignment horizontal="center" vertical="center"/>
      <protection hidden="1"/>
    </xf>
    <xf numFmtId="176" fontId="7" fillId="0" borderId="4" xfId="0" applyNumberFormat="1" applyFont="1" applyBorder="1" applyAlignment="1" applyProtection="1">
      <alignment horizontal="center" vertical="center"/>
      <protection hidden="1"/>
    </xf>
    <xf numFmtId="176" fontId="7" fillId="0" borderId="5" xfId="0" applyNumberFormat="1" applyFont="1" applyBorder="1" applyAlignment="1" applyProtection="1">
      <alignment horizontal="center" vertical="center"/>
      <protection hidden="1"/>
    </xf>
    <xf numFmtId="176" fontId="7" fillId="0" borderId="6" xfId="0" applyNumberFormat="1" applyFont="1" applyBorder="1" applyAlignment="1" applyProtection="1">
      <alignment horizontal="center" vertical="center"/>
      <protection hidden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4" fillId="0" borderId="17" xfId="0" applyFont="1" applyBorder="1" applyAlignment="1" applyProtection="1">
      <alignment horizontal="center" vertical="center" wrapText="1"/>
      <protection hidden="1"/>
    </xf>
    <xf numFmtId="0" fontId="4" fillId="0" borderId="18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left" vertical="center"/>
      <protection hidden="1"/>
    </xf>
    <xf numFmtId="0" fontId="5" fillId="0" borderId="9" xfId="0" applyFont="1" applyBorder="1" applyAlignment="1" applyProtection="1">
      <alignment horizontal="left" vertical="center"/>
      <protection hidden="1"/>
    </xf>
    <xf numFmtId="0" fontId="5" fillId="0" borderId="11" xfId="0" applyFont="1" applyBorder="1" applyAlignment="1" applyProtection="1">
      <alignment horizontal="left" vertical="center"/>
      <protection hidden="1"/>
    </xf>
    <xf numFmtId="0" fontId="3" fillId="0" borderId="2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4" fillId="0" borderId="16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18" xfId="0" applyFont="1" applyBorder="1" applyAlignment="1" applyProtection="1">
      <alignment horizontal="center" vertical="center"/>
      <protection hidden="1"/>
    </xf>
    <xf numFmtId="177" fontId="2" fillId="0" borderId="19" xfId="0" applyNumberFormat="1" applyFont="1" applyBorder="1" applyAlignment="1">
      <alignment horizontal="right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2" fontId="5" fillId="0" borderId="31" xfId="0" applyNumberFormat="1" applyFont="1" applyBorder="1" applyAlignment="1" applyProtection="1">
      <alignment horizontal="center" vertical="center" shrinkToFit="1"/>
      <protection locked="0"/>
    </xf>
    <xf numFmtId="2" fontId="5" fillId="0" borderId="32" xfId="0" applyNumberFormat="1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/>
      <protection hidden="1"/>
    </xf>
    <xf numFmtId="0" fontId="5" fillId="0" borderId="39" xfId="0" applyFont="1" applyBorder="1" applyAlignment="1" applyProtection="1">
      <alignment horizontal="center" vertical="center"/>
      <protection hidden="1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47" xfId="0" applyFont="1" applyBorder="1" applyAlignment="1" applyProtection="1">
      <alignment horizontal="center" vertical="center"/>
      <protection hidden="1"/>
    </xf>
    <xf numFmtId="0" fontId="2" fillId="0" borderId="47" xfId="0" applyFont="1" applyBorder="1" applyAlignment="1">
      <alignment horizontal="left" vertical="center"/>
    </xf>
    <xf numFmtId="0" fontId="2" fillId="0" borderId="48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2" fillId="0" borderId="42" xfId="0" applyFont="1" applyBorder="1" applyAlignment="1" applyProtection="1">
      <alignment horizontal="center" vertical="center"/>
      <protection hidden="1"/>
    </xf>
    <xf numFmtId="0" fontId="2" fillId="0" borderId="31" xfId="0" applyFont="1" applyBorder="1" applyAlignment="1">
      <alignment horizontal="right" vertical="center"/>
    </xf>
    <xf numFmtId="0" fontId="5" fillId="0" borderId="31" xfId="0" applyFont="1" applyBorder="1" applyAlignment="1" applyProtection="1">
      <alignment horizontal="center" vertical="center" shrinkToFit="1"/>
      <protection hidden="1"/>
    </xf>
    <xf numFmtId="0" fontId="5" fillId="0" borderId="14" xfId="0" applyFont="1" applyBorder="1" applyAlignment="1" applyProtection="1">
      <alignment horizontal="center" vertical="center"/>
      <protection hidden="1"/>
    </xf>
    <xf numFmtId="0" fontId="5" fillId="0" borderId="15" xfId="0" applyFont="1" applyBorder="1" applyAlignment="1" applyProtection="1">
      <alignment horizontal="center" vertical="center"/>
      <protection hidden="1"/>
    </xf>
    <xf numFmtId="0" fontId="5" fillId="0" borderId="25" xfId="0" applyFont="1" applyBorder="1" applyAlignment="1" applyProtection="1">
      <alignment horizontal="center" vertical="center"/>
      <protection hidden="1"/>
    </xf>
    <xf numFmtId="49" fontId="2" fillId="0" borderId="12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44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5" fillId="0" borderId="14" xfId="0" applyFont="1" applyBorder="1" applyAlignment="1" applyProtection="1">
      <alignment horizontal="left" vertical="center" shrinkToFit="1"/>
      <protection hidden="1"/>
    </xf>
    <xf numFmtId="0" fontId="5" fillId="0" borderId="15" xfId="0" applyFont="1" applyBorder="1" applyAlignment="1" applyProtection="1">
      <alignment horizontal="left" vertical="center" shrinkToFit="1"/>
      <protection hidden="1"/>
    </xf>
    <xf numFmtId="0" fontId="5" fillId="0" borderId="7" xfId="0" applyFont="1" applyBorder="1" applyAlignment="1" applyProtection="1">
      <alignment horizontal="left" vertical="center" shrinkToFit="1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5" fillId="0" borderId="15" xfId="0" applyFont="1" applyBorder="1" applyAlignment="1" applyProtection="1">
      <alignment horizontal="right" vertical="center" shrinkToFit="1"/>
      <protection hidden="1"/>
    </xf>
    <xf numFmtId="0" fontId="5" fillId="0" borderId="60" xfId="0" applyFont="1" applyBorder="1" applyAlignment="1" applyProtection="1">
      <alignment horizontal="right" vertical="center" shrinkToFit="1"/>
      <protection hidden="1"/>
    </xf>
    <xf numFmtId="0" fontId="5" fillId="0" borderId="0" xfId="0" applyFont="1" applyAlignment="1" applyProtection="1">
      <alignment horizontal="right" vertical="center" shrinkToFit="1"/>
      <protection hidden="1"/>
    </xf>
    <xf numFmtId="0" fontId="5" fillId="0" borderId="42" xfId="0" applyFont="1" applyBorder="1" applyAlignment="1" applyProtection="1">
      <alignment horizontal="right" vertical="center" shrinkToFit="1"/>
      <protection hidden="1"/>
    </xf>
    <xf numFmtId="180" fontId="5" fillId="0" borderId="13" xfId="0" applyNumberFormat="1" applyFont="1" applyBorder="1" applyAlignment="1">
      <alignment horizontal="left" vertical="center" shrinkToFit="1"/>
    </xf>
    <xf numFmtId="180" fontId="5" fillId="0" borderId="9" xfId="0" applyNumberFormat="1" applyFont="1" applyBorder="1" applyAlignment="1">
      <alignment horizontal="left" vertical="center" shrinkToFit="1"/>
    </xf>
    <xf numFmtId="180" fontId="5" fillId="0" borderId="10" xfId="0" applyNumberFormat="1" applyFont="1" applyBorder="1" applyAlignment="1">
      <alignment horizontal="left" vertical="center" shrinkToFit="1"/>
    </xf>
    <xf numFmtId="177" fontId="6" fillId="0" borderId="30" xfId="0" applyNumberFormat="1" applyFont="1" applyBorder="1" applyAlignment="1">
      <alignment horizontal="center" vertical="center"/>
    </xf>
    <xf numFmtId="177" fontId="6" fillId="0" borderId="31" xfId="0" applyNumberFormat="1" applyFont="1" applyBorder="1" applyAlignment="1">
      <alignment horizontal="center" vertical="center"/>
    </xf>
    <xf numFmtId="177" fontId="6" fillId="0" borderId="32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 vertical="center"/>
      <protection hidden="1"/>
    </xf>
    <xf numFmtId="0" fontId="2" fillId="0" borderId="36" xfId="0" applyFont="1" applyBorder="1" applyAlignment="1">
      <alignment horizontal="center" vertical="center"/>
    </xf>
    <xf numFmtId="0" fontId="12" fillId="0" borderId="30" xfId="1" applyBorder="1" applyAlignment="1">
      <alignment horizontal="center"/>
    </xf>
    <xf numFmtId="0" fontId="12" fillId="0" borderId="32" xfId="1" applyBorder="1" applyAlignment="1">
      <alignment horizontal="center"/>
    </xf>
    <xf numFmtId="49" fontId="12" fillId="0" borderId="54" xfId="1" applyNumberFormat="1" applyBorder="1" applyAlignment="1">
      <alignment horizontal="center" vertical="center"/>
    </xf>
    <xf numFmtId="49" fontId="12" fillId="0" borderId="56" xfId="1" applyNumberFormat="1" applyBorder="1" applyAlignment="1">
      <alignment horizontal="center" vertical="center"/>
    </xf>
    <xf numFmtId="49" fontId="12" fillId="0" borderId="33" xfId="1" applyNumberFormat="1" applyBorder="1" applyAlignment="1">
      <alignment horizontal="center" vertical="center"/>
    </xf>
    <xf numFmtId="0" fontId="12" fillId="0" borderId="54" xfId="1" applyBorder="1" applyAlignment="1">
      <alignment horizontal="center" vertical="center"/>
    </xf>
    <xf numFmtId="0" fontId="12" fillId="0" borderId="56" xfId="1" applyBorder="1" applyAlignment="1">
      <alignment horizontal="center" vertical="center"/>
    </xf>
    <xf numFmtId="0" fontId="12" fillId="0" borderId="33" xfId="1" applyBorder="1" applyAlignment="1">
      <alignment horizontal="center" vertical="center"/>
    </xf>
    <xf numFmtId="0" fontId="12" fillId="2" borderId="51" xfId="1" applyFill="1" applyBorder="1" applyAlignment="1">
      <alignment horizontal="center" vertical="center" wrapText="1"/>
    </xf>
    <xf numFmtId="0" fontId="12" fillId="2" borderId="28" xfId="1" applyFill="1" applyBorder="1" applyAlignment="1">
      <alignment horizontal="center" vertical="center" wrapText="1"/>
    </xf>
    <xf numFmtId="0" fontId="12" fillId="0" borderId="51" xfId="1" applyBorder="1" applyAlignment="1">
      <alignment horizontal="center" vertical="center"/>
    </xf>
    <xf numFmtId="0" fontId="12" fillId="0" borderId="25" xfId="1" applyBorder="1" applyAlignment="1">
      <alignment horizontal="center" vertical="center"/>
    </xf>
    <xf numFmtId="0" fontId="12" fillId="0" borderId="58" xfId="1" applyBorder="1" applyAlignment="1">
      <alignment horizontal="center" vertical="center"/>
    </xf>
    <xf numFmtId="0" fontId="12" fillId="0" borderId="27" xfId="1" applyBorder="1" applyAlignment="1">
      <alignment horizontal="center" vertical="center"/>
    </xf>
    <xf numFmtId="0" fontId="12" fillId="0" borderId="28" xfId="1" applyBorder="1" applyAlignment="1">
      <alignment horizontal="center" vertical="center"/>
    </xf>
    <xf numFmtId="0" fontId="12" fillId="0" borderId="29" xfId="1" applyBorder="1" applyAlignment="1">
      <alignment horizontal="center" vertical="center"/>
    </xf>
  </cellXfs>
  <cellStyles count="2">
    <cellStyle name="標準" xfId="0" builtinId="0"/>
    <cellStyle name="標準 2" xfId="1" xr:uid="{F866B855-51C9-45B8-B702-49E4821A1EF0}"/>
  </cellStyles>
  <dxfs count="0"/>
  <tableStyles count="0" defaultTableStyle="TableStyleMedium2" defaultPivotStyle="PivotStyleLight16"/>
  <colors>
    <mruColors>
      <color rgb="FFE2EFDA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2</xdr:rowOff>
    </xdr:from>
    <xdr:to>
      <xdr:col>10</xdr:col>
      <xdr:colOff>428626</xdr:colOff>
      <xdr:row>4</xdr:row>
      <xdr:rowOff>453100</xdr:rowOff>
    </xdr:to>
    <xdr:sp macro="" textlink="">
      <xdr:nvSpPr>
        <xdr:cNvPr id="2" name="docshape153">
          <a:extLst>
            <a:ext uri="{FF2B5EF4-FFF2-40B4-BE49-F238E27FC236}">
              <a16:creationId xmlns:a16="http://schemas.microsoft.com/office/drawing/2014/main" id="{AEBBFBED-828F-450E-B09F-73623D7228A8}"/>
            </a:ext>
          </a:extLst>
        </xdr:cNvPr>
        <xdr:cNvSpPr txBox="1">
          <a:spLocks noChangeArrowheads="1"/>
        </xdr:cNvSpPr>
      </xdr:nvSpPr>
      <xdr:spPr bwMode="auto">
        <a:xfrm>
          <a:off x="1" y="2"/>
          <a:ext cx="2686050" cy="10150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12700">
            <a:lnSpc>
              <a:spcPts val="3360"/>
            </a:lnSpc>
            <a:spcBef>
              <a:spcPts val="65"/>
            </a:spcBef>
            <a:spcAft>
              <a:spcPts val="0"/>
            </a:spcAft>
          </a:pP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求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</a:t>
          </a:r>
          <a:r>
            <a:rPr lang="ja-JP" altLang="en-US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400" u="sng" spc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400" u="sng" spc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請求者</a:t>
          </a:r>
          <a:r>
            <a:rPr lang="ja-JP" altLang="ja-JP" sz="1400" u="sng" spc="165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控</a:t>
          </a:r>
          <a:r>
            <a:rPr lang="en-US" altLang="ja-JP" sz="1400" u="sng" spc="-27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1400" u="sng" spc="-27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①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2145"/>
            </a:lnSpc>
            <a:tabLst>
              <a:tab pos="876300" algn="l"/>
              <a:tab pos="1200150" algn="l"/>
              <a:tab pos="1577975" algn="l"/>
            </a:tabLst>
          </a:pP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倉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御中</a:t>
          </a:r>
          <a:endParaRPr lang="ja-JP" altLang="ja-JP" sz="12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1920"/>
            </a:lnSpc>
            <a:spcBef>
              <a:spcPts val="30"/>
            </a:spcBef>
            <a:spcAft>
              <a:spcPts val="0"/>
            </a:spcAft>
          </a:pPr>
          <a:r>
            <a:rPr lang="ja-JP" altLang="ja-JP" sz="125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下記の通り御請求申し上げます。</a:t>
          </a:r>
        </a:p>
      </xdr:txBody>
    </xdr:sp>
    <xdr:clientData/>
  </xdr:twoCellAnchor>
  <xdr:twoCellAnchor>
    <xdr:from>
      <xdr:col>0</xdr:col>
      <xdr:colOff>95250</xdr:colOff>
      <xdr:row>17</xdr:row>
      <xdr:rowOff>5949</xdr:rowOff>
    </xdr:from>
    <xdr:to>
      <xdr:col>44</xdr:col>
      <xdr:colOff>304800</xdr:colOff>
      <xdr:row>24</xdr:row>
      <xdr:rowOff>114300</xdr:rowOff>
    </xdr:to>
    <xdr:sp macro="" textlink="">
      <xdr:nvSpPr>
        <xdr:cNvPr id="3" name="docshape17">
          <a:extLst>
            <a:ext uri="{FF2B5EF4-FFF2-40B4-BE49-F238E27FC236}">
              <a16:creationId xmlns:a16="http://schemas.microsoft.com/office/drawing/2014/main" id="{AB899AEF-8B77-4511-A97F-FBAA5DAAF5D5}"/>
            </a:ext>
          </a:extLst>
        </xdr:cNvPr>
        <xdr:cNvSpPr txBox="1">
          <a:spLocks noChangeArrowheads="1"/>
        </xdr:cNvSpPr>
      </xdr:nvSpPr>
      <xdr:spPr bwMode="auto">
        <a:xfrm>
          <a:off x="95250" y="4311249"/>
          <a:ext cx="9686925" cy="204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請求書提出上の注意事項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１．この請求書は、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組になっております。シート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(1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は貴社控とし、シート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(2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を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提出して下さい。                  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２．緑枠内のみ記入して下さい。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３．枠外の余白は、当社記入欄となっておりますので、書き込み等は絶対にしないで下さい。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４．消費税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10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％対象の項目と非課税対象の項目がある場合は、請求書をそれぞれ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消費税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10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％のみのもの、非課税のもの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発行し、それぞれ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提出してください</a:t>
          </a:r>
          <a:r>
            <a:rPr lang="ja-JP" altLang="ja-JP" sz="10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 b="0" i="0" u="sng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５．請求書に記入できない場合には、任意の請求内訳書に記入し、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提出してください。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６．請求書の提出は、毎月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5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日迄に必ず提出して下さい。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７．不明な点は、係員までお問い合わせ下さい。</a:t>
          </a:r>
          <a:endParaRPr lang="en-US" altLang="ja-JP" sz="6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</xdr:colOff>
      <xdr:row>0</xdr:row>
      <xdr:rowOff>2</xdr:rowOff>
    </xdr:from>
    <xdr:to>
      <xdr:col>10</xdr:col>
      <xdr:colOff>428626</xdr:colOff>
      <xdr:row>4</xdr:row>
      <xdr:rowOff>453100</xdr:rowOff>
    </xdr:to>
    <xdr:sp macro="" textlink="">
      <xdr:nvSpPr>
        <xdr:cNvPr id="32" name="docshape153">
          <a:extLst>
            <a:ext uri="{FF2B5EF4-FFF2-40B4-BE49-F238E27FC236}">
              <a16:creationId xmlns:a16="http://schemas.microsoft.com/office/drawing/2014/main" id="{DF1E8FE2-4320-49D2-96E6-AB0B9D8430DF}"/>
            </a:ext>
          </a:extLst>
        </xdr:cNvPr>
        <xdr:cNvSpPr txBox="1">
          <a:spLocks noChangeArrowheads="1"/>
        </xdr:cNvSpPr>
      </xdr:nvSpPr>
      <xdr:spPr bwMode="auto">
        <a:xfrm>
          <a:off x="1" y="2"/>
          <a:ext cx="2678906" cy="1017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12700">
            <a:lnSpc>
              <a:spcPts val="3360"/>
            </a:lnSpc>
            <a:spcBef>
              <a:spcPts val="65"/>
            </a:spcBef>
            <a:spcAft>
              <a:spcPts val="0"/>
            </a:spcAft>
          </a:pP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求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</a:t>
          </a:r>
          <a:r>
            <a:rPr lang="ja-JP" altLang="en-US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400" u="sng" spc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en-US" sz="1400" u="sng" spc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請求者</a:t>
          </a:r>
          <a:r>
            <a:rPr lang="ja-JP" altLang="ja-JP" sz="1400" u="sng" spc="165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控</a:t>
          </a:r>
          <a:r>
            <a:rPr lang="en-US" altLang="ja-JP" sz="1400" u="sng" spc="-27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1400" u="sng" spc="-27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①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2145"/>
            </a:lnSpc>
            <a:tabLst>
              <a:tab pos="876300" algn="l"/>
              <a:tab pos="1200150" algn="l"/>
              <a:tab pos="1577975" algn="l"/>
            </a:tabLst>
          </a:pP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倉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御中</a:t>
          </a:r>
          <a:endParaRPr lang="ja-JP" altLang="ja-JP" sz="12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1920"/>
            </a:lnSpc>
            <a:spcBef>
              <a:spcPts val="30"/>
            </a:spcBef>
            <a:spcAft>
              <a:spcPts val="0"/>
            </a:spcAft>
          </a:pPr>
          <a:r>
            <a:rPr lang="ja-JP" altLang="ja-JP" sz="125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下記の通り御請求申し上げます。</a:t>
          </a:r>
        </a:p>
      </xdr:txBody>
    </xdr:sp>
    <xdr:clientData/>
  </xdr:twoCellAnchor>
  <xdr:twoCellAnchor>
    <xdr:from>
      <xdr:col>1</xdr:col>
      <xdr:colOff>0</xdr:colOff>
      <xdr:row>17</xdr:row>
      <xdr:rowOff>5949</xdr:rowOff>
    </xdr:from>
    <xdr:to>
      <xdr:col>43</xdr:col>
      <xdr:colOff>923925</xdr:colOff>
      <xdr:row>24</xdr:row>
      <xdr:rowOff>114300</xdr:rowOff>
    </xdr:to>
    <xdr:sp macro="" textlink="">
      <xdr:nvSpPr>
        <xdr:cNvPr id="34" name="docshape17">
          <a:extLst>
            <a:ext uri="{FF2B5EF4-FFF2-40B4-BE49-F238E27FC236}">
              <a16:creationId xmlns:a16="http://schemas.microsoft.com/office/drawing/2014/main" id="{135EC857-05CD-430D-A5F5-498CFBDC32C9}"/>
            </a:ext>
          </a:extLst>
        </xdr:cNvPr>
        <xdr:cNvSpPr txBox="1">
          <a:spLocks noChangeArrowheads="1"/>
        </xdr:cNvSpPr>
      </xdr:nvSpPr>
      <xdr:spPr bwMode="auto">
        <a:xfrm>
          <a:off x="190500" y="4311249"/>
          <a:ext cx="9277350" cy="2041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請求書提出上の注意事項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１．この請求書は、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組になっております。シート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(1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は貴社控とし、シート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(2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枚目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を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提出して下さい。                  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２．緑枠内のみ記入して下さい。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３．枠外の余白は、当社記入欄となっておりますので、書き込み等は絶対にしないで下さい。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４．消費税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10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％対象の項目と非課税対象の項目がある場合は、請求書をそれぞれ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(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消費税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10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％のみのもの、非課税のもの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)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発行し、それぞれ　　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提出してください</a:t>
          </a:r>
          <a:r>
            <a:rPr lang="ja-JP" altLang="ja-JP" sz="1000" b="0" i="0" u="sng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。</a:t>
          </a:r>
          <a:endParaRPr lang="en-US" altLang="ja-JP" sz="1000" b="0" i="0" u="sng" baseline="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５．請求書に記入できない場合には、任意の請求内訳書に記入し、</a:t>
          </a:r>
          <a:r>
            <a:rPr lang="en-US" altLang="ja-JP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2</a:t>
          </a:r>
          <a:r>
            <a:rPr lang="ja-JP" altLang="en-US" sz="1100" b="1" i="0" u="sng" strike="noStrike" spc="110" baseline="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部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提出してください。</a:t>
          </a:r>
          <a:endParaRPr lang="en-US" altLang="ja-JP" sz="11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６．請求書の提出は、毎月</a:t>
          </a:r>
          <a:r>
            <a:rPr lang="en-US" altLang="ja-JP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5</a:t>
          </a: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日迄に必ず提出して下さい。</a:t>
          </a:r>
        </a:p>
        <a:p>
          <a:pPr algn="l" rtl="0">
            <a:lnSpc>
              <a:spcPts val="1700"/>
            </a:lnSpc>
            <a:defRPr sz="1000"/>
          </a:pPr>
          <a:r>
            <a:rPr lang="ja-JP" altLang="en-US" sz="1100" b="0" i="0" u="sng" strike="noStrike" spc="110" baseline="0">
              <a:solidFill>
                <a:srgbClr val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  <a:cs typeface="Arial Unicode MS"/>
            </a:rPr>
            <a:t>７．不明な点は、係員までお問い合わせ下さい。</a:t>
          </a:r>
          <a:endParaRPr lang="en-US" altLang="ja-JP" sz="600" b="0" i="0" u="sng" strike="noStrike" spc="110" baseline="0">
            <a:solidFill>
              <a:srgbClr val="00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  <a:cs typeface="Arial Unicode M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0</xdr:row>
      <xdr:rowOff>0</xdr:rowOff>
    </xdr:from>
    <xdr:to>
      <xdr:col>10</xdr:col>
      <xdr:colOff>457200</xdr:colOff>
      <xdr:row>4</xdr:row>
      <xdr:rowOff>453098</xdr:rowOff>
    </xdr:to>
    <xdr:sp macro="" textlink="">
      <xdr:nvSpPr>
        <xdr:cNvPr id="145" name="docshape153">
          <a:extLst>
            <a:ext uri="{FF2B5EF4-FFF2-40B4-BE49-F238E27FC236}">
              <a16:creationId xmlns:a16="http://schemas.microsoft.com/office/drawing/2014/main" id="{E86C7671-F2F1-4FB0-A45F-FEF3A0EDB128}"/>
            </a:ext>
          </a:extLst>
        </xdr:cNvPr>
        <xdr:cNvSpPr txBox="1">
          <a:spLocks noChangeArrowheads="1"/>
        </xdr:cNvSpPr>
      </xdr:nvSpPr>
      <xdr:spPr bwMode="auto">
        <a:xfrm>
          <a:off x="28575" y="0"/>
          <a:ext cx="2686050" cy="10245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0" rIns="0" bIns="0" anchor="t" upright="1"/>
        <a:lstStyle/>
        <a:p>
          <a:pPr marL="12700">
            <a:lnSpc>
              <a:spcPts val="3360"/>
            </a:lnSpc>
            <a:spcBef>
              <a:spcPts val="65"/>
            </a:spcBef>
            <a:spcAft>
              <a:spcPts val="0"/>
            </a:spcAft>
          </a:pP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請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求</a:t>
          </a:r>
          <a:r>
            <a:rPr lang="en-US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</a:t>
          </a:r>
          <a:r>
            <a:rPr lang="ja-JP" altLang="ja-JP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書</a:t>
          </a:r>
          <a:r>
            <a:rPr lang="ja-JP" altLang="en-US" sz="1950" u="sng" spc="-18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　</a:t>
          </a:r>
          <a:r>
            <a:rPr lang="en-US" altLang="ja-JP" sz="1400" u="sng" spc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(</a:t>
          </a:r>
          <a:r>
            <a:rPr lang="ja-JP" altLang="ja-JP" sz="1400" u="sng" spc="165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部門</a:t>
          </a:r>
          <a:r>
            <a:rPr lang="ja-JP" altLang="en-US" sz="1400" u="sng" spc="165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・経理</a:t>
          </a:r>
          <a:r>
            <a:rPr lang="ja-JP" altLang="ja-JP" sz="1400" u="sng" spc="165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控</a:t>
          </a:r>
          <a:r>
            <a:rPr lang="en-US" altLang="ja-JP" sz="1400" u="sng" spc="-27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)</a:t>
          </a:r>
          <a:r>
            <a:rPr lang="ja-JP" altLang="en-US" sz="1400" u="sng" spc="-27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  </a:t>
          </a:r>
          <a:r>
            <a:rPr lang="en-US" altLang="ja-JP" sz="1400" u="sng" spc="-27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</a:t>
          </a:r>
          <a:endParaRPr lang="ja-JP" altLang="ja-JP" sz="140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2145"/>
            </a:lnSpc>
            <a:tabLst>
              <a:tab pos="876300" algn="l"/>
              <a:tab pos="1200150" algn="l"/>
              <a:tab pos="1577975" algn="l"/>
            </a:tabLst>
          </a:pP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株式会社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大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倉</a:t>
          </a:r>
          <a:r>
            <a:rPr lang="en-US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	</a:t>
          </a:r>
          <a:r>
            <a:rPr lang="ja-JP" altLang="ja-JP" sz="1250" u="sng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御中</a:t>
          </a:r>
          <a:endParaRPr lang="ja-JP" altLang="ja-JP" sz="1250">
            <a:effectLst/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marL="12700">
            <a:lnSpc>
              <a:spcPts val="1920"/>
            </a:lnSpc>
            <a:spcBef>
              <a:spcPts val="30"/>
            </a:spcBef>
            <a:spcAft>
              <a:spcPts val="0"/>
            </a:spcAft>
          </a:pPr>
          <a:r>
            <a:rPr lang="ja-JP" altLang="ja-JP" sz="125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下記の通り御請求申し上げます。</a:t>
          </a:r>
        </a:p>
      </xdr:txBody>
    </xdr:sp>
    <xdr:clientData/>
  </xdr:twoCellAnchor>
  <xdr:twoCellAnchor editAs="oneCell">
    <xdr:from>
      <xdr:col>10</xdr:col>
      <xdr:colOff>496958</xdr:colOff>
      <xdr:row>23</xdr:row>
      <xdr:rowOff>107675</xdr:rowOff>
    </xdr:from>
    <xdr:to>
      <xdr:col>45</xdr:col>
      <xdr:colOff>20293</xdr:colOff>
      <xdr:row>28</xdr:row>
      <xdr:rowOff>90282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2BD8367D-5028-263A-C57B-4235E8384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8110" y="6228523"/>
          <a:ext cx="7151618" cy="7860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28575</xdr:rowOff>
    </xdr:from>
    <xdr:to>
      <xdr:col>4</xdr:col>
      <xdr:colOff>1219200</xdr:colOff>
      <xdr:row>2</xdr:row>
      <xdr:rowOff>133350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3DE809DC-C3AB-4622-88A9-AEBC5CF03520}"/>
            </a:ext>
          </a:extLst>
        </xdr:cNvPr>
        <xdr:cNvSpPr>
          <a:spLocks noChangeArrowheads="1"/>
        </xdr:cNvSpPr>
      </xdr:nvSpPr>
      <xdr:spPr bwMode="auto">
        <a:xfrm>
          <a:off x="609600" y="28575"/>
          <a:ext cx="1219200" cy="428625"/>
        </a:xfrm>
        <a:prstGeom prst="wedgeRoundRectCallout">
          <a:avLst>
            <a:gd name="adj1" fmla="val -43750"/>
            <a:gd name="adj2" fmla="val 7000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標準ゴシック"/>
              <a:ea typeface="標準ゴシック"/>
            </a:rPr>
            <a:t>工事システム入力時　使用するコード</a:t>
          </a:r>
        </a:p>
      </xdr:txBody>
    </xdr:sp>
    <xdr:clientData/>
  </xdr:twoCellAnchor>
  <xdr:twoCellAnchor>
    <xdr:from>
      <xdr:col>5</xdr:col>
      <xdr:colOff>4238625</xdr:colOff>
      <xdr:row>0</xdr:row>
      <xdr:rowOff>95250</xdr:rowOff>
    </xdr:from>
    <xdr:to>
      <xdr:col>7</xdr:col>
      <xdr:colOff>19050</xdr:colOff>
      <xdr:row>2</xdr:row>
      <xdr:rowOff>142875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7D8D5A4A-7E7D-4C30-88A9-090BA78F8B9F}"/>
            </a:ext>
          </a:extLst>
        </xdr:cNvPr>
        <xdr:cNvSpPr>
          <a:spLocks noChangeArrowheads="1"/>
        </xdr:cNvSpPr>
      </xdr:nvSpPr>
      <xdr:spPr bwMode="auto">
        <a:xfrm>
          <a:off x="2152650" y="95250"/>
          <a:ext cx="514350" cy="371475"/>
        </a:xfrm>
        <a:prstGeom prst="wedgeRoundRectCallout">
          <a:avLst>
            <a:gd name="adj1" fmla="val -7894"/>
            <a:gd name="adj2" fmla="val 7051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標準ゴシック"/>
              <a:ea typeface="標準ゴシック"/>
            </a:rPr>
            <a:t>財務会計用使用コード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4AEF3-3C6D-47DF-AE16-19E5AD5B106F}">
  <dimension ref="A1:AV28"/>
  <sheetViews>
    <sheetView showGridLines="0" showZeros="0" view="pageBreakPreview" topLeftCell="A7" zoomScaleNormal="100" zoomScaleSheetLayoutView="100" workbookViewId="0">
      <selection activeCell="Q15" sqref="Q15:X15"/>
    </sheetView>
  </sheetViews>
  <sheetFormatPr defaultRowHeight="13.5"/>
  <cols>
    <col min="1" max="1" width="2.5" style="1" customWidth="1"/>
    <col min="2" max="2" width="1.125" style="1" customWidth="1"/>
    <col min="3" max="3" width="1.25" style="1" customWidth="1"/>
    <col min="4" max="4" width="2.25" style="1" customWidth="1"/>
    <col min="5" max="5" width="1.25" style="1" customWidth="1"/>
    <col min="6" max="6" width="1.125" style="1" customWidth="1"/>
    <col min="7" max="7" width="2.375" style="1" customWidth="1"/>
    <col min="8" max="8" width="2.5" style="1" customWidth="1"/>
    <col min="9" max="9" width="10.375" style="1" customWidth="1"/>
    <col min="10" max="10" width="4.875" style="1" customWidth="1"/>
    <col min="11" max="11" width="7.625" style="1" customWidth="1"/>
    <col min="12" max="12" width="5" style="1" customWidth="1"/>
    <col min="13" max="13" width="1.625" style="1" customWidth="1"/>
    <col min="14" max="14" width="6.375" style="1" customWidth="1"/>
    <col min="15" max="15" width="1.625" style="1" customWidth="1"/>
    <col min="16" max="16" width="4.5" style="1" customWidth="1"/>
    <col min="17" max="17" width="1.125" style="1" customWidth="1"/>
    <col min="18" max="18" width="2.25" style="1" customWidth="1"/>
    <col min="19" max="19" width="1.5" style="1" customWidth="1"/>
    <col min="20" max="20" width="0.75" style="1" customWidth="1"/>
    <col min="21" max="21" width="2.125" style="1" customWidth="1"/>
    <col min="22" max="23" width="2.25" style="1" customWidth="1"/>
    <col min="24" max="24" width="1.125" style="1" customWidth="1"/>
    <col min="25" max="25" width="1" style="1" customWidth="1"/>
    <col min="26" max="26" width="2.25" style="1" customWidth="1"/>
    <col min="27" max="27" width="1.625" style="1" customWidth="1"/>
    <col min="28" max="28" width="0.625" style="1" customWidth="1"/>
    <col min="29" max="29" width="2.25" style="1" customWidth="1"/>
    <col min="30" max="30" width="2.125" style="1" customWidth="1"/>
    <col min="31" max="31" width="5" style="1" customWidth="1"/>
    <col min="32" max="32" width="7.125" style="1" customWidth="1"/>
    <col min="33" max="33" width="2.25" style="1" customWidth="1"/>
    <col min="34" max="34" width="1.75" style="1" customWidth="1"/>
    <col min="35" max="35" width="0.625" style="1" customWidth="1"/>
    <col min="36" max="36" width="2" style="1" customWidth="1"/>
    <col min="37" max="37" width="0.375" style="1" customWidth="1"/>
    <col min="38" max="39" width="2.375" style="1" customWidth="1"/>
    <col min="40" max="40" width="0.5" style="1" customWidth="1"/>
    <col min="41" max="41" width="2.75" style="1" customWidth="1"/>
    <col min="42" max="42" width="2.625" style="1" customWidth="1"/>
    <col min="43" max="43" width="2.75" style="1" customWidth="1"/>
    <col min="44" max="44" width="12.25" style="1" customWidth="1"/>
    <col min="45" max="45" width="5.125" style="1" customWidth="1"/>
    <col min="46" max="47" width="9" style="1"/>
    <col min="48" max="48" width="17.875" style="1" bestFit="1" customWidth="1"/>
    <col min="49" max="16384" width="9" style="1"/>
  </cols>
  <sheetData>
    <row r="1" spans="1:45" ht="4.5" customHeight="1" thickBot="1"/>
    <row r="2" spans="1:45" ht="21.75" customHeight="1">
      <c r="L2" s="109">
        <v>45230</v>
      </c>
      <c r="M2" s="110"/>
      <c r="N2" s="110"/>
      <c r="O2" s="110"/>
      <c r="P2" s="110"/>
      <c r="Q2" s="110"/>
      <c r="R2" s="110"/>
      <c r="S2" s="110"/>
      <c r="T2" s="111"/>
      <c r="AF2" s="115" t="s">
        <v>2</v>
      </c>
      <c r="AG2" s="116"/>
      <c r="AH2" s="117"/>
      <c r="AI2" s="118" t="str">
        <f>MID('2枚目'!AV8,1,1)</f>
        <v/>
      </c>
      <c r="AJ2" s="119"/>
      <c r="AK2" s="118" t="str">
        <f>MID('2枚目'!AV8,2,1)</f>
        <v/>
      </c>
      <c r="AL2" s="119"/>
      <c r="AM2" s="118" t="str">
        <f>MID('2枚目'!AV8,3,1)</f>
        <v/>
      </c>
      <c r="AN2" s="119"/>
      <c r="AO2" s="77" t="str">
        <f>MID('2枚目'!AV8,4,1)</f>
        <v/>
      </c>
      <c r="AP2" s="77" t="str">
        <f>MID('2枚目'!AV8,5,1)</f>
        <v/>
      </c>
      <c r="AQ2" s="102">
        <v>6020001002731</v>
      </c>
      <c r="AR2" s="103"/>
      <c r="AS2" s="104"/>
    </row>
    <row r="3" spans="1:45" ht="6.75" customHeight="1" thickBot="1">
      <c r="L3" s="112"/>
      <c r="M3" s="113"/>
      <c r="N3" s="113"/>
      <c r="O3" s="113"/>
      <c r="P3" s="113"/>
      <c r="Q3" s="113"/>
      <c r="R3" s="113"/>
      <c r="S3" s="113"/>
      <c r="T3" s="114"/>
      <c r="AF3" s="105" t="s">
        <v>3</v>
      </c>
      <c r="AG3" s="106"/>
      <c r="AH3" s="106"/>
      <c r="AI3" s="106"/>
      <c r="AJ3" s="106"/>
      <c r="AK3" s="82"/>
      <c r="AL3" s="82"/>
      <c r="AM3" s="82"/>
      <c r="AN3" s="82"/>
      <c r="AO3" s="82"/>
      <c r="AP3" s="82"/>
      <c r="AQ3" s="82"/>
      <c r="AR3" s="82"/>
      <c r="AS3" s="81"/>
    </row>
    <row r="4" spans="1:45" ht="11.25" customHeight="1">
      <c r="AF4" s="107"/>
      <c r="AG4" s="108"/>
      <c r="AH4" s="108"/>
      <c r="AI4" s="108"/>
      <c r="AJ4" s="108"/>
      <c r="AK4" s="83"/>
      <c r="AL4" s="83"/>
      <c r="AM4" s="83"/>
      <c r="AN4" s="83"/>
      <c r="AO4" s="83"/>
      <c r="AP4" s="83"/>
      <c r="AQ4" s="83"/>
      <c r="AR4" s="83"/>
      <c r="AS4" s="15"/>
    </row>
    <row r="5" spans="1:45" ht="45.6" customHeight="1" thickBot="1">
      <c r="AF5" s="123" t="s">
        <v>293</v>
      </c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5"/>
    </row>
    <row r="6" spans="1:45" ht="27" customHeight="1" thickBot="1">
      <c r="A6" s="126" t="s">
        <v>29</v>
      </c>
      <c r="B6" s="127"/>
      <c r="C6" s="127"/>
      <c r="D6" s="127"/>
      <c r="E6" s="128"/>
      <c r="F6" s="129" t="s">
        <v>295</v>
      </c>
      <c r="G6" s="130"/>
      <c r="H6" s="130"/>
      <c r="I6" s="130"/>
      <c r="J6" s="130"/>
      <c r="K6" s="130"/>
      <c r="L6" s="130"/>
      <c r="M6" s="131"/>
      <c r="O6" s="132" t="s">
        <v>1</v>
      </c>
      <c r="P6" s="133"/>
      <c r="Q6" s="134"/>
      <c r="R6" s="55" t="str">
        <f>MID('2枚目'!AV9,1,1)</f>
        <v/>
      </c>
      <c r="S6" s="135" t="str">
        <f>MID('2枚目'!AV9,2,1)</f>
        <v/>
      </c>
      <c r="T6" s="136" t="e">
        <f>MID(#REF!,1,1)</f>
        <v>#REF!</v>
      </c>
      <c r="U6" s="56" t="str">
        <f>MID('2枚目'!AV9,3,1)</f>
        <v/>
      </c>
      <c r="V6" s="56" t="str">
        <f>MID('2枚目'!AV9,4,1)</f>
        <v/>
      </c>
      <c r="W6" s="56" t="s">
        <v>142</v>
      </c>
      <c r="X6" s="135" t="str">
        <f>MID('2枚目'!AV9,5,1)</f>
        <v/>
      </c>
      <c r="Y6" s="136" t="str">
        <f t="shared" ref="Y6" si="0">MID(AY9,1,1)</f>
        <v/>
      </c>
      <c r="Z6" s="56" t="str">
        <f>MID('2枚目'!AV9,6,1)</f>
        <v/>
      </c>
      <c r="AA6" s="135" t="str">
        <f>MID('2枚目'!AV9,7,1)</f>
        <v/>
      </c>
      <c r="AB6" s="136" t="str">
        <f t="shared" ref="AB6" si="1">MID(BB9,1,1)</f>
        <v/>
      </c>
      <c r="AC6" s="56" t="str">
        <f>MID('2枚目'!AV9,8,1)</f>
        <v/>
      </c>
      <c r="AD6" s="57" t="str">
        <f>MID('2枚目'!AV9,9,1)</f>
        <v/>
      </c>
      <c r="AF6" s="137" t="s">
        <v>294</v>
      </c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58" t="s">
        <v>0</v>
      </c>
    </row>
    <row r="7" spans="1:45" ht="9.75" customHeight="1" thickBot="1"/>
    <row r="8" spans="1:45" ht="21" customHeight="1">
      <c r="A8" s="139" t="s">
        <v>4</v>
      </c>
      <c r="B8" s="100"/>
      <c r="C8" s="100" t="s">
        <v>5</v>
      </c>
      <c r="D8" s="100"/>
      <c r="E8" s="100" t="s">
        <v>6</v>
      </c>
      <c r="F8" s="100"/>
      <c r="G8" s="100"/>
      <c r="H8" s="100"/>
      <c r="I8" s="100"/>
      <c r="J8" s="100" t="s">
        <v>7</v>
      </c>
      <c r="K8" s="100"/>
      <c r="L8" s="100"/>
      <c r="M8" s="100" t="s">
        <v>8</v>
      </c>
      <c r="N8" s="100"/>
      <c r="O8" s="100"/>
      <c r="P8" s="100"/>
      <c r="Q8" s="100" t="s">
        <v>9</v>
      </c>
      <c r="R8" s="100"/>
      <c r="S8" s="100"/>
      <c r="T8" s="100" t="s">
        <v>10</v>
      </c>
      <c r="U8" s="100"/>
      <c r="V8" s="100"/>
      <c r="W8" s="100"/>
      <c r="X8" s="100"/>
      <c r="Y8" s="100" t="s">
        <v>11</v>
      </c>
      <c r="Z8" s="100"/>
      <c r="AA8" s="100"/>
      <c r="AB8" s="100"/>
      <c r="AC8" s="100"/>
      <c r="AD8" s="100"/>
      <c r="AE8" s="101"/>
      <c r="AF8" s="139" t="s">
        <v>12</v>
      </c>
      <c r="AG8" s="100"/>
      <c r="AH8" s="100"/>
      <c r="AI8" s="146"/>
      <c r="AJ8" s="146"/>
      <c r="AK8" s="146"/>
      <c r="AL8" s="146"/>
      <c r="AM8" s="146"/>
      <c r="AN8" s="146"/>
      <c r="AO8" s="146"/>
      <c r="AP8" s="146"/>
      <c r="AQ8" s="146"/>
      <c r="AR8" s="147"/>
      <c r="AS8" s="148"/>
    </row>
    <row r="9" spans="1:45" ht="21" customHeight="1">
      <c r="A9" s="141">
        <v>10</v>
      </c>
      <c r="B9" s="142"/>
      <c r="C9" s="142">
        <v>17</v>
      </c>
      <c r="D9" s="142"/>
      <c r="E9" s="140" t="s">
        <v>296</v>
      </c>
      <c r="F9" s="140"/>
      <c r="G9" s="140"/>
      <c r="H9" s="140"/>
      <c r="I9" s="140"/>
      <c r="J9" s="140"/>
      <c r="K9" s="140"/>
      <c r="L9" s="140"/>
      <c r="M9" s="120">
        <v>4000</v>
      </c>
      <c r="N9" s="121"/>
      <c r="O9" s="121"/>
      <c r="P9" s="122"/>
      <c r="Q9" s="142" t="s">
        <v>297</v>
      </c>
      <c r="R9" s="142"/>
      <c r="S9" s="142"/>
      <c r="T9" s="153">
        <v>1000</v>
      </c>
      <c r="U9" s="153"/>
      <c r="V9" s="153"/>
      <c r="W9" s="153"/>
      <c r="X9" s="153"/>
      <c r="Y9" s="143">
        <v>4000000</v>
      </c>
      <c r="Z9" s="144"/>
      <c r="AA9" s="144"/>
      <c r="AB9" s="144"/>
      <c r="AC9" s="144"/>
      <c r="AD9" s="144"/>
      <c r="AE9" s="145"/>
      <c r="AF9" s="154" t="s">
        <v>13</v>
      </c>
      <c r="AG9" s="155"/>
      <c r="AH9" s="156"/>
      <c r="AI9" s="157"/>
      <c r="AJ9" s="158"/>
      <c r="AK9" s="158"/>
      <c r="AL9" s="158"/>
      <c r="AM9" s="158"/>
      <c r="AN9" s="158"/>
      <c r="AO9" s="158"/>
      <c r="AP9" s="158"/>
      <c r="AQ9" s="159"/>
      <c r="AR9" s="149"/>
      <c r="AS9" s="150"/>
    </row>
    <row r="10" spans="1:45" ht="21" customHeight="1">
      <c r="A10" s="151"/>
      <c r="B10" s="152"/>
      <c r="C10" s="142"/>
      <c r="D10" s="142"/>
      <c r="E10" s="140"/>
      <c r="F10" s="140"/>
      <c r="G10" s="140"/>
      <c r="H10" s="140"/>
      <c r="I10" s="140"/>
      <c r="J10" s="140"/>
      <c r="K10" s="140"/>
      <c r="L10" s="140"/>
      <c r="M10" s="120"/>
      <c r="N10" s="121"/>
      <c r="O10" s="121"/>
      <c r="P10" s="122"/>
      <c r="Q10" s="142"/>
      <c r="R10" s="142"/>
      <c r="S10" s="142"/>
      <c r="T10" s="153"/>
      <c r="U10" s="153"/>
      <c r="V10" s="153"/>
      <c r="W10" s="153"/>
      <c r="X10" s="153"/>
      <c r="Y10" s="143"/>
      <c r="Z10" s="144"/>
      <c r="AA10" s="144"/>
      <c r="AB10" s="144"/>
      <c r="AC10" s="144"/>
      <c r="AD10" s="144"/>
      <c r="AE10" s="145"/>
      <c r="AF10" s="160" t="s">
        <v>14</v>
      </c>
      <c r="AG10" s="161"/>
      <c r="AH10" s="162"/>
      <c r="AI10" s="157"/>
      <c r="AJ10" s="158"/>
      <c r="AK10" s="158"/>
      <c r="AL10" s="158"/>
      <c r="AM10" s="158"/>
      <c r="AN10" s="158"/>
      <c r="AO10" s="158"/>
      <c r="AP10" s="158"/>
      <c r="AQ10" s="159"/>
      <c r="AR10" s="149"/>
      <c r="AS10" s="150"/>
    </row>
    <row r="11" spans="1:45" ht="21" customHeight="1">
      <c r="A11" s="151"/>
      <c r="B11" s="152"/>
      <c r="C11" s="142"/>
      <c r="D11" s="142"/>
      <c r="E11" s="140"/>
      <c r="F11" s="140"/>
      <c r="G11" s="140"/>
      <c r="H11" s="140"/>
      <c r="I11" s="140"/>
      <c r="J11" s="140"/>
      <c r="K11" s="140"/>
      <c r="L11" s="140"/>
      <c r="M11" s="120"/>
      <c r="N11" s="121"/>
      <c r="O11" s="121"/>
      <c r="P11" s="122"/>
      <c r="Q11" s="142"/>
      <c r="R11" s="142"/>
      <c r="S11" s="142"/>
      <c r="T11" s="153"/>
      <c r="U11" s="153"/>
      <c r="V11" s="153"/>
      <c r="W11" s="153"/>
      <c r="X11" s="153"/>
      <c r="Y11" s="143"/>
      <c r="Z11" s="144"/>
      <c r="AA11" s="144"/>
      <c r="AB11" s="144"/>
      <c r="AC11" s="144"/>
      <c r="AD11" s="144"/>
      <c r="AE11" s="145"/>
      <c r="AF11" s="160" t="s">
        <v>15</v>
      </c>
      <c r="AG11" s="161"/>
      <c r="AH11" s="162"/>
      <c r="AI11" s="157"/>
      <c r="AJ11" s="158"/>
      <c r="AK11" s="158"/>
      <c r="AL11" s="158"/>
      <c r="AM11" s="158"/>
      <c r="AN11" s="158"/>
      <c r="AO11" s="158"/>
      <c r="AP11" s="158"/>
      <c r="AQ11" s="159"/>
      <c r="AR11" s="149"/>
      <c r="AS11" s="150"/>
    </row>
    <row r="12" spans="1:45" ht="21" customHeight="1">
      <c r="A12" s="151"/>
      <c r="B12" s="152"/>
      <c r="C12" s="142"/>
      <c r="D12" s="142"/>
      <c r="E12" s="140"/>
      <c r="F12" s="140"/>
      <c r="G12" s="140"/>
      <c r="H12" s="140"/>
      <c r="I12" s="140"/>
      <c r="J12" s="140"/>
      <c r="K12" s="140"/>
      <c r="L12" s="140"/>
      <c r="M12" s="120"/>
      <c r="N12" s="121"/>
      <c r="O12" s="121"/>
      <c r="P12" s="122"/>
      <c r="Q12" s="142"/>
      <c r="R12" s="142"/>
      <c r="S12" s="142"/>
      <c r="T12" s="153"/>
      <c r="U12" s="153"/>
      <c r="V12" s="153"/>
      <c r="W12" s="153"/>
      <c r="X12" s="153"/>
      <c r="Y12" s="143"/>
      <c r="Z12" s="144"/>
      <c r="AA12" s="144"/>
      <c r="AB12" s="144"/>
      <c r="AC12" s="144"/>
      <c r="AD12" s="144"/>
      <c r="AE12" s="145"/>
      <c r="AF12" s="160" t="s">
        <v>16</v>
      </c>
      <c r="AG12" s="161"/>
      <c r="AH12" s="162"/>
      <c r="AI12" s="157"/>
      <c r="AJ12" s="158"/>
      <c r="AK12" s="158"/>
      <c r="AL12" s="158"/>
      <c r="AM12" s="158"/>
      <c r="AN12" s="158"/>
      <c r="AO12" s="158"/>
      <c r="AP12" s="158"/>
      <c r="AQ12" s="159"/>
      <c r="AR12" s="149"/>
      <c r="AS12" s="150"/>
    </row>
    <row r="13" spans="1:45" ht="21" customHeight="1">
      <c r="A13" s="151"/>
      <c r="B13" s="152"/>
      <c r="C13" s="142"/>
      <c r="D13" s="142"/>
      <c r="E13" s="140"/>
      <c r="F13" s="140"/>
      <c r="G13" s="140"/>
      <c r="H13" s="140"/>
      <c r="I13" s="140"/>
      <c r="J13" s="140"/>
      <c r="K13" s="140"/>
      <c r="L13" s="140"/>
      <c r="M13" s="163"/>
      <c r="N13" s="164"/>
      <c r="O13" s="164"/>
      <c r="P13" s="165"/>
      <c r="Q13" s="142"/>
      <c r="R13" s="142"/>
      <c r="S13" s="142"/>
      <c r="T13" s="153"/>
      <c r="U13" s="153"/>
      <c r="V13" s="153"/>
      <c r="W13" s="153"/>
      <c r="X13" s="153"/>
      <c r="Y13" s="143"/>
      <c r="Z13" s="144"/>
      <c r="AA13" s="144"/>
      <c r="AB13" s="144"/>
      <c r="AC13" s="144"/>
      <c r="AD13" s="144"/>
      <c r="AE13" s="145"/>
      <c r="AF13" s="160" t="s">
        <v>17</v>
      </c>
      <c r="AG13" s="161"/>
      <c r="AH13" s="162"/>
      <c r="AI13" s="157"/>
      <c r="AJ13" s="158"/>
      <c r="AK13" s="158"/>
      <c r="AL13" s="158"/>
      <c r="AM13" s="158"/>
      <c r="AN13" s="158"/>
      <c r="AO13" s="158"/>
      <c r="AP13" s="158"/>
      <c r="AQ13" s="159"/>
      <c r="AR13" s="149"/>
      <c r="AS13" s="150"/>
    </row>
    <row r="14" spans="1:45" ht="21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87"/>
      <c r="N14" s="87"/>
      <c r="O14" s="87"/>
      <c r="P14" s="87"/>
      <c r="Q14" s="166" t="s">
        <v>288</v>
      </c>
      <c r="R14" s="166"/>
      <c r="S14" s="166"/>
      <c r="T14" s="166"/>
      <c r="U14" s="166" t="s">
        <v>290</v>
      </c>
      <c r="V14" s="166"/>
      <c r="W14" s="166"/>
      <c r="X14" s="167"/>
      <c r="Y14" s="168">
        <f>SUM(Y9:AE13)</f>
        <v>4000000</v>
      </c>
      <c r="Z14" s="169"/>
      <c r="AA14" s="169"/>
      <c r="AB14" s="169"/>
      <c r="AC14" s="169"/>
      <c r="AD14" s="169"/>
      <c r="AE14" s="170"/>
      <c r="AF14" s="4" t="s">
        <v>18</v>
      </c>
      <c r="AG14" s="171" t="s">
        <v>298</v>
      </c>
      <c r="AH14" s="171"/>
      <c r="AI14" s="171"/>
      <c r="AJ14" s="171"/>
      <c r="AK14" s="171"/>
      <c r="AL14" s="171"/>
      <c r="AM14" s="171"/>
      <c r="AN14" s="171"/>
      <c r="AO14" s="172" t="s">
        <v>270</v>
      </c>
      <c r="AP14" s="172"/>
      <c r="AQ14" s="172"/>
      <c r="AR14" s="72" t="s">
        <v>299</v>
      </c>
      <c r="AS14" s="30" t="s">
        <v>19</v>
      </c>
    </row>
    <row r="15" spans="1:45" ht="21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4"/>
      <c r="N15" s="84"/>
      <c r="O15" s="84"/>
      <c r="P15" s="84"/>
      <c r="Q15" s="173" t="str">
        <f>IF(COUNTIF(Q14,"*10％対象*"),データ!B21,)</f>
        <v>消費税[10％]</v>
      </c>
      <c r="R15" s="173"/>
      <c r="S15" s="173"/>
      <c r="T15" s="173"/>
      <c r="U15" s="173"/>
      <c r="V15" s="173"/>
      <c r="W15" s="173"/>
      <c r="X15" s="174"/>
      <c r="Y15" s="143">
        <v>400000</v>
      </c>
      <c r="Z15" s="144"/>
      <c r="AA15" s="144"/>
      <c r="AB15" s="144"/>
      <c r="AC15" s="144"/>
      <c r="AD15" s="144"/>
      <c r="AE15" s="145"/>
      <c r="AF15" s="5" t="s">
        <v>20</v>
      </c>
      <c r="AG15" s="175" t="s" ph="1">
        <v>300</v>
      </c>
      <c r="AH15" s="175" ph="1"/>
      <c r="AI15" s="175" ph="1"/>
      <c r="AJ15" s="175" ph="1"/>
      <c r="AK15" s="175" ph="1"/>
      <c r="AL15" s="175" ph="1"/>
      <c r="AM15" s="175" ph="1"/>
      <c r="AN15" s="175" ph="1"/>
      <c r="AO15" s="175" ph="1"/>
      <c r="AP15" s="175" ph="1"/>
      <c r="AQ15" s="175" ph="1"/>
      <c r="AR15" s="175" ph="1"/>
      <c r="AS15" s="176" ph="1"/>
    </row>
    <row r="16" spans="1:45" ht="21" customHeight="1" thickBot="1">
      <c r="A16" s="92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177" t="s">
        <v>291</v>
      </c>
      <c r="R16" s="177"/>
      <c r="S16" s="177"/>
      <c r="T16" s="177"/>
      <c r="U16" s="177"/>
      <c r="V16" s="177"/>
      <c r="W16" s="177"/>
      <c r="X16" s="178"/>
      <c r="Y16" s="168">
        <f>Y14+Y15</f>
        <v>4400000</v>
      </c>
      <c r="Z16" s="169"/>
      <c r="AA16" s="169"/>
      <c r="AB16" s="169"/>
      <c r="AC16" s="169"/>
      <c r="AD16" s="169"/>
      <c r="AE16" s="170"/>
      <c r="AF16" s="6" t="s">
        <v>21</v>
      </c>
      <c r="AG16" s="179" t="s">
        <v>32</v>
      </c>
      <c r="AH16" s="179"/>
      <c r="AI16" s="179"/>
      <c r="AJ16" s="179"/>
      <c r="AK16" s="179"/>
      <c r="AL16" s="179"/>
      <c r="AM16" s="180"/>
      <c r="AN16" s="181" t="s">
        <v>22</v>
      </c>
      <c r="AO16" s="182"/>
      <c r="AP16" s="183">
        <v>7288</v>
      </c>
      <c r="AQ16" s="184"/>
      <c r="AR16" s="184"/>
      <c r="AS16" s="185"/>
    </row>
    <row r="17" spans="1:48" ht="24" customHeight="1" thickBot="1">
      <c r="A17" s="19"/>
      <c r="B17" s="93"/>
      <c r="C17" s="93"/>
      <c r="D17" s="93"/>
      <c r="E17" s="93"/>
      <c r="F17" s="93"/>
      <c r="G17" s="93"/>
      <c r="H17" s="93"/>
      <c r="I17" s="94"/>
      <c r="J17" s="94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3"/>
      <c r="AG17" s="93"/>
      <c r="AH17" s="93"/>
      <c r="AI17" s="93"/>
      <c r="AJ17" s="93"/>
      <c r="AK17" s="93"/>
      <c r="AL17" s="93"/>
      <c r="AM17" s="93"/>
      <c r="AN17" s="19"/>
      <c r="AO17" s="19"/>
      <c r="AP17" s="19"/>
      <c r="AQ17" s="19"/>
      <c r="AR17" s="19"/>
      <c r="AS17" s="19"/>
    </row>
    <row r="18" spans="1:48" ht="23.2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/>
      <c r="AC18" s="22"/>
      <c r="AD18" s="22"/>
      <c r="AE18" s="13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23"/>
    </row>
    <row r="19" spans="1:48" ht="24" customHeight="1">
      <c r="A19" s="2"/>
      <c r="AB19" s="21"/>
      <c r="AC19" s="21"/>
      <c r="AD19" s="21"/>
      <c r="AE19" s="10"/>
      <c r="AS19" s="15"/>
      <c r="AV19" s="86"/>
    </row>
    <row r="20" spans="1:48" ht="24" customHeight="1">
      <c r="A20" s="2"/>
      <c r="AS20" s="15"/>
    </row>
    <row r="21" spans="1:48" ht="24" customHeight="1">
      <c r="A21" s="2"/>
      <c r="AS21" s="15"/>
    </row>
    <row r="22" spans="1:48" ht="24" customHeight="1">
      <c r="A22" s="2"/>
      <c r="AS22" s="15"/>
    </row>
    <row r="23" spans="1:48" ht="24" customHeight="1">
      <c r="A23" s="20"/>
      <c r="B23" s="9"/>
      <c r="C23" s="9"/>
      <c r="D23" s="9"/>
      <c r="E23" s="9"/>
      <c r="F23" s="9"/>
      <c r="G23" s="9"/>
      <c r="H23" s="9"/>
      <c r="I23" s="9"/>
      <c r="J23" s="9"/>
      <c r="AB23" s="21"/>
      <c r="AC23" s="21"/>
      <c r="AD23" s="21"/>
      <c r="AE23" s="10"/>
      <c r="AS23" s="15"/>
    </row>
    <row r="24" spans="1:48" ht="9" customHeight="1">
      <c r="A24" s="14"/>
      <c r="AS24" s="15"/>
    </row>
    <row r="25" spans="1:48" ht="10.5" customHeight="1" thickBo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8"/>
    </row>
    <row r="26" spans="1:48" ht="15" customHeight="1">
      <c r="AN26" s="9"/>
      <c r="AO26" s="9"/>
      <c r="AP26" s="9"/>
      <c r="AQ26" s="9"/>
    </row>
    <row r="28" spans="1:48" ht="15" customHeight="1">
      <c r="O28" s="24"/>
    </row>
  </sheetData>
  <mergeCells count="88">
    <mergeCell ref="Q15:X15"/>
    <mergeCell ref="Y15:AE15"/>
    <mergeCell ref="AG15:AS15"/>
    <mergeCell ref="Q16:X16"/>
    <mergeCell ref="Y16:AE16"/>
    <mergeCell ref="AG16:AM16"/>
    <mergeCell ref="AN16:AO16"/>
    <mergeCell ref="AP16:AS16"/>
    <mergeCell ref="Q14:X14"/>
    <mergeCell ref="Y14:AE14"/>
    <mergeCell ref="AG14:AN14"/>
    <mergeCell ref="AO14:AQ14"/>
    <mergeCell ref="Q12:S12"/>
    <mergeCell ref="T12:X12"/>
    <mergeCell ref="Y12:AE12"/>
    <mergeCell ref="AF12:AH12"/>
    <mergeCell ref="AI12:AQ12"/>
    <mergeCell ref="Q13:S13"/>
    <mergeCell ref="T13:X13"/>
    <mergeCell ref="Y13:AE13"/>
    <mergeCell ref="AF13:AH13"/>
    <mergeCell ref="AI13:AQ13"/>
    <mergeCell ref="A13:B13"/>
    <mergeCell ref="C13:D13"/>
    <mergeCell ref="E13:I13"/>
    <mergeCell ref="J13:L13"/>
    <mergeCell ref="M13:P13"/>
    <mergeCell ref="AF10:AH10"/>
    <mergeCell ref="AI10:AQ10"/>
    <mergeCell ref="A12:B12"/>
    <mergeCell ref="C12:D12"/>
    <mergeCell ref="E12:I12"/>
    <mergeCell ref="J12:L12"/>
    <mergeCell ref="M12:P12"/>
    <mergeCell ref="Q11:S11"/>
    <mergeCell ref="T11:X11"/>
    <mergeCell ref="Y11:AE11"/>
    <mergeCell ref="AF11:AH11"/>
    <mergeCell ref="AI11:AQ11"/>
    <mergeCell ref="J11:L11"/>
    <mergeCell ref="M11:P11"/>
    <mergeCell ref="Q10:S10"/>
    <mergeCell ref="T10:X10"/>
    <mergeCell ref="Y10:AE10"/>
    <mergeCell ref="AF8:AH8"/>
    <mergeCell ref="AI8:AQ8"/>
    <mergeCell ref="AR8:AS13"/>
    <mergeCell ref="A10:B10"/>
    <mergeCell ref="C10:D10"/>
    <mergeCell ref="E10:I10"/>
    <mergeCell ref="J10:L10"/>
    <mergeCell ref="M10:P10"/>
    <mergeCell ref="Q9:S9"/>
    <mergeCell ref="T9:X9"/>
    <mergeCell ref="Y9:AE9"/>
    <mergeCell ref="AF9:AH9"/>
    <mergeCell ref="AI9:AQ9"/>
    <mergeCell ref="A11:B11"/>
    <mergeCell ref="C11:D11"/>
    <mergeCell ref="E11:I11"/>
    <mergeCell ref="A9:B9"/>
    <mergeCell ref="C9:D9"/>
    <mergeCell ref="E9:I9"/>
    <mergeCell ref="J9:L9"/>
    <mergeCell ref="M9:P9"/>
    <mergeCell ref="Q8:S8"/>
    <mergeCell ref="AF5:AS5"/>
    <mergeCell ref="A6:E6"/>
    <mergeCell ref="F6:M6"/>
    <mergeCell ref="O6:Q6"/>
    <mergeCell ref="S6:T6"/>
    <mergeCell ref="X6:Y6"/>
    <mergeCell ref="AA6:AB6"/>
    <mergeCell ref="AF6:AR6"/>
    <mergeCell ref="A8:B8"/>
    <mergeCell ref="C8:D8"/>
    <mergeCell ref="E8:I8"/>
    <mergeCell ref="J8:L8"/>
    <mergeCell ref="M8:P8"/>
    <mergeCell ref="T8:X8"/>
    <mergeCell ref="Y8:AE8"/>
    <mergeCell ref="AQ2:AS2"/>
    <mergeCell ref="AF3:AJ4"/>
    <mergeCell ref="L2:T3"/>
    <mergeCell ref="AF2:AH2"/>
    <mergeCell ref="AI2:AJ2"/>
    <mergeCell ref="AK2:AL2"/>
    <mergeCell ref="AM2:AN2"/>
  </mergeCells>
  <phoneticPr fontId="11" alignment="distributed"/>
  <printOptions horizontalCentered="1" verticalCentered="1"/>
  <pageMargins left="0" right="0" top="0" bottom="0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disablePrompts="1" count="3">
        <x14:dataValidation type="list" allowBlank="1" showInputMessage="1" showErrorMessage="1" xr:uid="{C7042304-80B3-4E06-8321-03C8FFF3C660}">
          <x14:formula1>
            <xm:f>データ!$B$18:$B$19</xm:f>
          </x14:formula1>
          <xm:sqref>Q14:X14</xm:sqref>
        </x14:dataValidation>
        <x14:dataValidation type="list" allowBlank="1" showInputMessage="1" showErrorMessage="1" xr:uid="{D6FC9344-3C74-442D-866E-58C0B41D60C2}">
          <x14:formula1>
            <xm:f>データ!$B$12:$B$16</xm:f>
          </x14:formula1>
          <xm:sqref>AO14:AQ14</xm:sqref>
        </x14:dataValidation>
        <x14:dataValidation type="list" allowBlank="1" showInputMessage="1" showErrorMessage="1" xr:uid="{D5981C15-6DC0-422C-935C-6F71EB1FF3A3}">
          <x14:formula1>
            <xm:f>データ!$B$4:$B$5</xm:f>
          </x14:formula1>
          <xm:sqref>AG16:AM16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D93B-8F75-4592-AC54-E8B407D3A270}">
  <sheetPr codeName="Sheet3"/>
  <dimension ref="A1:AV28"/>
  <sheetViews>
    <sheetView showGridLines="0" showZeros="0" view="pageBreakPreview" zoomScaleNormal="100" zoomScaleSheetLayoutView="100" workbookViewId="0">
      <selection activeCell="AF5" sqref="AF5:AS5"/>
    </sheetView>
  </sheetViews>
  <sheetFormatPr defaultRowHeight="13.5"/>
  <cols>
    <col min="1" max="1" width="2.5" style="1" customWidth="1"/>
    <col min="2" max="2" width="1.125" style="1" customWidth="1"/>
    <col min="3" max="3" width="1.25" style="1" customWidth="1"/>
    <col min="4" max="4" width="2.25" style="1" customWidth="1"/>
    <col min="5" max="5" width="1.25" style="1" customWidth="1"/>
    <col min="6" max="6" width="1.125" style="1" customWidth="1"/>
    <col min="7" max="7" width="2.375" style="1" customWidth="1"/>
    <col min="8" max="8" width="2.5" style="1" customWidth="1"/>
    <col min="9" max="9" width="10.375" style="1" customWidth="1"/>
    <col min="10" max="10" width="4.875" style="1" customWidth="1"/>
    <col min="11" max="11" width="7.625" style="1" customWidth="1"/>
    <col min="12" max="12" width="5" style="1" customWidth="1"/>
    <col min="13" max="13" width="1.625" style="1" customWidth="1"/>
    <col min="14" max="14" width="6.375" style="1" customWidth="1"/>
    <col min="15" max="15" width="1.625" style="1" customWidth="1"/>
    <col min="16" max="16" width="4.5" style="1" customWidth="1"/>
    <col min="17" max="17" width="1.125" style="1" customWidth="1"/>
    <col min="18" max="18" width="2.25" style="1" customWidth="1"/>
    <col min="19" max="19" width="1.5" style="1" customWidth="1"/>
    <col min="20" max="20" width="0.75" style="1" customWidth="1"/>
    <col min="21" max="21" width="2.125" style="1" customWidth="1"/>
    <col min="22" max="23" width="2.25" style="1" customWidth="1"/>
    <col min="24" max="24" width="1.125" style="1" customWidth="1"/>
    <col min="25" max="25" width="1" style="1" customWidth="1"/>
    <col min="26" max="26" width="2.25" style="1" customWidth="1"/>
    <col min="27" max="27" width="1.625" style="1" customWidth="1"/>
    <col min="28" max="28" width="0.625" style="1" customWidth="1"/>
    <col min="29" max="29" width="2.25" style="1" customWidth="1"/>
    <col min="30" max="30" width="2.125" style="1" customWidth="1"/>
    <col min="31" max="31" width="5" style="1" customWidth="1"/>
    <col min="32" max="32" width="7.125" style="1" customWidth="1"/>
    <col min="33" max="33" width="2.25" style="1" customWidth="1"/>
    <col min="34" max="34" width="1.75" style="1" customWidth="1"/>
    <col min="35" max="35" width="0.625" style="1" customWidth="1"/>
    <col min="36" max="36" width="2" style="1" customWidth="1"/>
    <col min="37" max="37" width="0.375" style="1" customWidth="1"/>
    <col min="38" max="39" width="2.375" style="1" customWidth="1"/>
    <col min="40" max="40" width="0.5" style="1" customWidth="1"/>
    <col min="41" max="41" width="2.75" style="1" customWidth="1"/>
    <col min="42" max="42" width="2.625" style="1" customWidth="1"/>
    <col min="43" max="43" width="2.75" style="1" customWidth="1"/>
    <col min="44" max="44" width="12.25" style="1" customWidth="1"/>
    <col min="45" max="45" width="5.125" style="1" customWidth="1"/>
    <col min="46" max="47" width="9" style="1"/>
    <col min="48" max="48" width="17.875" style="1" bestFit="1" customWidth="1"/>
    <col min="49" max="16384" width="9" style="1"/>
  </cols>
  <sheetData>
    <row r="1" spans="1:45" ht="4.5" customHeight="1" thickBot="1"/>
    <row r="2" spans="1:45" ht="21.75" customHeight="1">
      <c r="L2" s="109" t="s">
        <v>281</v>
      </c>
      <c r="M2" s="110"/>
      <c r="N2" s="110"/>
      <c r="O2" s="110"/>
      <c r="P2" s="110"/>
      <c r="Q2" s="110"/>
      <c r="R2" s="110"/>
      <c r="S2" s="110"/>
      <c r="T2" s="111"/>
      <c r="AF2" s="115" t="s">
        <v>2</v>
      </c>
      <c r="AG2" s="116"/>
      <c r="AH2" s="117"/>
      <c r="AI2" s="118" t="str">
        <f>MID('2枚目'!AV8,1,1)</f>
        <v/>
      </c>
      <c r="AJ2" s="119"/>
      <c r="AK2" s="118" t="str">
        <f>MID('2枚目'!AV8,2,1)</f>
        <v/>
      </c>
      <c r="AL2" s="119"/>
      <c r="AM2" s="118" t="str">
        <f>MID('2枚目'!AV8,3,1)</f>
        <v/>
      </c>
      <c r="AN2" s="119"/>
      <c r="AO2" s="77" t="str">
        <f>MID('2枚目'!AV8,4,1)</f>
        <v/>
      </c>
      <c r="AP2" s="77" t="str">
        <f>MID('2枚目'!AV8,5,1)</f>
        <v/>
      </c>
      <c r="AQ2" s="102">
        <v>1234567891011</v>
      </c>
      <c r="AR2" s="103"/>
      <c r="AS2" s="104"/>
    </row>
    <row r="3" spans="1:45" ht="6.75" customHeight="1" thickBot="1">
      <c r="L3" s="112"/>
      <c r="M3" s="113"/>
      <c r="N3" s="113"/>
      <c r="O3" s="113"/>
      <c r="P3" s="113"/>
      <c r="Q3" s="113"/>
      <c r="R3" s="113"/>
      <c r="S3" s="113"/>
      <c r="T3" s="114"/>
      <c r="AF3" s="105" t="s">
        <v>3</v>
      </c>
      <c r="AG3" s="106"/>
      <c r="AH3" s="106"/>
      <c r="AI3" s="106"/>
      <c r="AJ3" s="106"/>
      <c r="AK3" s="82"/>
      <c r="AL3" s="82"/>
      <c r="AM3" s="82"/>
      <c r="AN3" s="82"/>
      <c r="AO3" s="82"/>
      <c r="AP3" s="82"/>
      <c r="AQ3" s="82"/>
      <c r="AR3" s="82"/>
      <c r="AS3" s="81"/>
    </row>
    <row r="4" spans="1:45" ht="11.25" customHeight="1">
      <c r="AF4" s="107"/>
      <c r="AG4" s="108"/>
      <c r="AH4" s="108"/>
      <c r="AI4" s="108"/>
      <c r="AJ4" s="108"/>
      <c r="AK4" s="83"/>
      <c r="AL4" s="83"/>
      <c r="AM4" s="83"/>
      <c r="AN4" s="83"/>
      <c r="AO4" s="83"/>
      <c r="AP4" s="83"/>
      <c r="AQ4" s="83"/>
      <c r="AR4" s="83"/>
      <c r="AS4" s="15"/>
    </row>
    <row r="5" spans="1:45" ht="45.6" customHeight="1" thickBot="1">
      <c r="AF5" s="123"/>
      <c r="AG5" s="124"/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5"/>
    </row>
    <row r="6" spans="1:45" ht="27" customHeight="1" thickBot="1">
      <c r="A6" s="126" t="s">
        <v>29</v>
      </c>
      <c r="B6" s="127"/>
      <c r="C6" s="127"/>
      <c r="D6" s="127"/>
      <c r="E6" s="128"/>
      <c r="F6" s="129"/>
      <c r="G6" s="130"/>
      <c r="H6" s="130"/>
      <c r="I6" s="130"/>
      <c r="J6" s="130"/>
      <c r="K6" s="130"/>
      <c r="L6" s="130"/>
      <c r="M6" s="131"/>
      <c r="O6" s="132" t="s">
        <v>1</v>
      </c>
      <c r="P6" s="133"/>
      <c r="Q6" s="134"/>
      <c r="R6" s="55" t="str">
        <f>MID('2枚目'!AV9,1,1)</f>
        <v/>
      </c>
      <c r="S6" s="135" t="str">
        <f>MID('2枚目'!AV9,2,1)</f>
        <v/>
      </c>
      <c r="T6" s="136" t="e">
        <f>MID(#REF!,1,1)</f>
        <v>#REF!</v>
      </c>
      <c r="U6" s="56" t="str">
        <f>MID('2枚目'!AV9,3,1)</f>
        <v/>
      </c>
      <c r="V6" s="56" t="str">
        <f>MID('2枚目'!AV9,4,1)</f>
        <v/>
      </c>
      <c r="W6" s="56" t="s">
        <v>142</v>
      </c>
      <c r="X6" s="135" t="str">
        <f>MID('2枚目'!AV9,5,1)</f>
        <v/>
      </c>
      <c r="Y6" s="136" t="str">
        <f t="shared" ref="Y6" si="0">MID(AY9,1,1)</f>
        <v/>
      </c>
      <c r="Z6" s="56" t="str">
        <f>MID('2枚目'!AV9,6,1)</f>
        <v/>
      </c>
      <c r="AA6" s="135" t="str">
        <f>MID('2枚目'!AV9,7,1)</f>
        <v/>
      </c>
      <c r="AB6" s="136" t="str">
        <f t="shared" ref="AB6" si="1">MID(BB9,1,1)</f>
        <v/>
      </c>
      <c r="AC6" s="56" t="str">
        <f>MID('2枚目'!AV9,8,1)</f>
        <v/>
      </c>
      <c r="AD6" s="57" t="str">
        <f>MID('2枚目'!AV9,9,1)</f>
        <v/>
      </c>
      <c r="AF6" s="137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58" t="s">
        <v>0</v>
      </c>
    </row>
    <row r="7" spans="1:45" ht="9.75" customHeight="1" thickBot="1"/>
    <row r="8" spans="1:45" ht="21" customHeight="1">
      <c r="A8" s="139" t="s">
        <v>4</v>
      </c>
      <c r="B8" s="100"/>
      <c r="C8" s="100" t="s">
        <v>5</v>
      </c>
      <c r="D8" s="100"/>
      <c r="E8" s="100" t="s">
        <v>6</v>
      </c>
      <c r="F8" s="100"/>
      <c r="G8" s="100"/>
      <c r="H8" s="100"/>
      <c r="I8" s="100"/>
      <c r="J8" s="100" t="s">
        <v>7</v>
      </c>
      <c r="K8" s="100"/>
      <c r="L8" s="100"/>
      <c r="M8" s="100" t="s">
        <v>8</v>
      </c>
      <c r="N8" s="100"/>
      <c r="O8" s="100"/>
      <c r="P8" s="100"/>
      <c r="Q8" s="100" t="s">
        <v>9</v>
      </c>
      <c r="R8" s="100"/>
      <c r="S8" s="100"/>
      <c r="T8" s="100" t="s">
        <v>10</v>
      </c>
      <c r="U8" s="100"/>
      <c r="V8" s="100"/>
      <c r="W8" s="100"/>
      <c r="X8" s="100"/>
      <c r="Y8" s="100" t="s">
        <v>11</v>
      </c>
      <c r="Z8" s="100"/>
      <c r="AA8" s="100"/>
      <c r="AB8" s="100"/>
      <c r="AC8" s="100"/>
      <c r="AD8" s="100"/>
      <c r="AE8" s="101"/>
      <c r="AF8" s="139" t="s">
        <v>12</v>
      </c>
      <c r="AG8" s="100"/>
      <c r="AH8" s="100"/>
      <c r="AI8" s="146"/>
      <c r="AJ8" s="146"/>
      <c r="AK8" s="146"/>
      <c r="AL8" s="146"/>
      <c r="AM8" s="146"/>
      <c r="AN8" s="146"/>
      <c r="AO8" s="146"/>
      <c r="AP8" s="146"/>
      <c r="AQ8" s="146"/>
      <c r="AR8" s="147"/>
      <c r="AS8" s="148"/>
    </row>
    <row r="9" spans="1:45" ht="21" customHeight="1">
      <c r="A9" s="141"/>
      <c r="B9" s="142"/>
      <c r="C9" s="142"/>
      <c r="D9" s="142"/>
      <c r="E9" s="140"/>
      <c r="F9" s="140"/>
      <c r="G9" s="140"/>
      <c r="H9" s="140"/>
      <c r="I9" s="140"/>
      <c r="J9" s="140"/>
      <c r="K9" s="140"/>
      <c r="L9" s="140"/>
      <c r="M9" s="120"/>
      <c r="N9" s="121"/>
      <c r="O9" s="121"/>
      <c r="P9" s="122"/>
      <c r="Q9" s="142"/>
      <c r="R9" s="142"/>
      <c r="S9" s="142"/>
      <c r="T9" s="153"/>
      <c r="U9" s="153"/>
      <c r="V9" s="153"/>
      <c r="W9" s="153"/>
      <c r="X9" s="153"/>
      <c r="Y9" s="143"/>
      <c r="Z9" s="144"/>
      <c r="AA9" s="144"/>
      <c r="AB9" s="144"/>
      <c r="AC9" s="144"/>
      <c r="AD9" s="144"/>
      <c r="AE9" s="145"/>
      <c r="AF9" s="154" t="s">
        <v>13</v>
      </c>
      <c r="AG9" s="155"/>
      <c r="AH9" s="156"/>
      <c r="AI9" s="157"/>
      <c r="AJ9" s="158"/>
      <c r="AK9" s="158"/>
      <c r="AL9" s="158"/>
      <c r="AM9" s="158"/>
      <c r="AN9" s="158"/>
      <c r="AO9" s="158"/>
      <c r="AP9" s="158"/>
      <c r="AQ9" s="159"/>
      <c r="AR9" s="149"/>
      <c r="AS9" s="150"/>
    </row>
    <row r="10" spans="1:45" ht="21" customHeight="1">
      <c r="A10" s="151"/>
      <c r="B10" s="152"/>
      <c r="C10" s="142"/>
      <c r="D10" s="142"/>
      <c r="E10" s="140"/>
      <c r="F10" s="140"/>
      <c r="G10" s="140"/>
      <c r="H10" s="140"/>
      <c r="I10" s="140"/>
      <c r="J10" s="140"/>
      <c r="K10" s="140"/>
      <c r="L10" s="140"/>
      <c r="M10" s="120"/>
      <c r="N10" s="121"/>
      <c r="O10" s="121"/>
      <c r="P10" s="122"/>
      <c r="Q10" s="142"/>
      <c r="R10" s="142"/>
      <c r="S10" s="142"/>
      <c r="T10" s="153"/>
      <c r="U10" s="153"/>
      <c r="V10" s="153"/>
      <c r="W10" s="153"/>
      <c r="X10" s="153"/>
      <c r="Y10" s="143"/>
      <c r="Z10" s="144"/>
      <c r="AA10" s="144"/>
      <c r="AB10" s="144"/>
      <c r="AC10" s="144"/>
      <c r="AD10" s="144"/>
      <c r="AE10" s="145"/>
      <c r="AF10" s="160" t="s">
        <v>14</v>
      </c>
      <c r="AG10" s="161"/>
      <c r="AH10" s="162"/>
      <c r="AI10" s="157"/>
      <c r="AJ10" s="158"/>
      <c r="AK10" s="158"/>
      <c r="AL10" s="158"/>
      <c r="AM10" s="158"/>
      <c r="AN10" s="158"/>
      <c r="AO10" s="158"/>
      <c r="AP10" s="158"/>
      <c r="AQ10" s="159"/>
      <c r="AR10" s="149"/>
      <c r="AS10" s="150"/>
    </row>
    <row r="11" spans="1:45" ht="21" customHeight="1">
      <c r="A11" s="151"/>
      <c r="B11" s="152"/>
      <c r="C11" s="142"/>
      <c r="D11" s="142"/>
      <c r="E11" s="140"/>
      <c r="F11" s="140"/>
      <c r="G11" s="140"/>
      <c r="H11" s="140"/>
      <c r="I11" s="140"/>
      <c r="J11" s="140"/>
      <c r="K11" s="140"/>
      <c r="L11" s="140"/>
      <c r="M11" s="120"/>
      <c r="N11" s="121"/>
      <c r="O11" s="121"/>
      <c r="P11" s="122"/>
      <c r="Q11" s="142"/>
      <c r="R11" s="142"/>
      <c r="S11" s="142"/>
      <c r="T11" s="153"/>
      <c r="U11" s="153"/>
      <c r="V11" s="153"/>
      <c r="W11" s="153"/>
      <c r="X11" s="153"/>
      <c r="Y11" s="143"/>
      <c r="Z11" s="144"/>
      <c r="AA11" s="144"/>
      <c r="AB11" s="144"/>
      <c r="AC11" s="144"/>
      <c r="AD11" s="144"/>
      <c r="AE11" s="145"/>
      <c r="AF11" s="160" t="s">
        <v>15</v>
      </c>
      <c r="AG11" s="161"/>
      <c r="AH11" s="162"/>
      <c r="AI11" s="157"/>
      <c r="AJ11" s="158"/>
      <c r="AK11" s="158"/>
      <c r="AL11" s="158"/>
      <c r="AM11" s="158"/>
      <c r="AN11" s="158"/>
      <c r="AO11" s="158"/>
      <c r="AP11" s="158"/>
      <c r="AQ11" s="159"/>
      <c r="AR11" s="149"/>
      <c r="AS11" s="150"/>
    </row>
    <row r="12" spans="1:45" ht="21" customHeight="1">
      <c r="A12" s="151"/>
      <c r="B12" s="152"/>
      <c r="C12" s="142"/>
      <c r="D12" s="142"/>
      <c r="E12" s="140"/>
      <c r="F12" s="140"/>
      <c r="G12" s="140"/>
      <c r="H12" s="140"/>
      <c r="I12" s="140"/>
      <c r="J12" s="140"/>
      <c r="K12" s="140"/>
      <c r="L12" s="140"/>
      <c r="M12" s="120"/>
      <c r="N12" s="121"/>
      <c r="O12" s="121"/>
      <c r="P12" s="122"/>
      <c r="Q12" s="142"/>
      <c r="R12" s="142"/>
      <c r="S12" s="142"/>
      <c r="T12" s="153"/>
      <c r="U12" s="153"/>
      <c r="V12" s="153"/>
      <c r="W12" s="153"/>
      <c r="X12" s="153"/>
      <c r="Y12" s="143"/>
      <c r="Z12" s="144"/>
      <c r="AA12" s="144"/>
      <c r="AB12" s="144"/>
      <c r="AC12" s="144"/>
      <c r="AD12" s="144"/>
      <c r="AE12" s="145"/>
      <c r="AF12" s="160" t="s">
        <v>16</v>
      </c>
      <c r="AG12" s="161"/>
      <c r="AH12" s="162"/>
      <c r="AI12" s="157"/>
      <c r="AJ12" s="158"/>
      <c r="AK12" s="158"/>
      <c r="AL12" s="158"/>
      <c r="AM12" s="158"/>
      <c r="AN12" s="158"/>
      <c r="AO12" s="158"/>
      <c r="AP12" s="158"/>
      <c r="AQ12" s="159"/>
      <c r="AR12" s="149"/>
      <c r="AS12" s="150"/>
    </row>
    <row r="13" spans="1:45" ht="21" customHeight="1">
      <c r="A13" s="151"/>
      <c r="B13" s="152"/>
      <c r="C13" s="142"/>
      <c r="D13" s="142"/>
      <c r="E13" s="140"/>
      <c r="F13" s="140"/>
      <c r="G13" s="140"/>
      <c r="H13" s="140"/>
      <c r="I13" s="140"/>
      <c r="J13" s="140"/>
      <c r="K13" s="140"/>
      <c r="L13" s="140"/>
      <c r="M13" s="163"/>
      <c r="N13" s="164"/>
      <c r="O13" s="164"/>
      <c r="P13" s="165"/>
      <c r="Q13" s="142"/>
      <c r="R13" s="142"/>
      <c r="S13" s="142"/>
      <c r="T13" s="153"/>
      <c r="U13" s="153"/>
      <c r="V13" s="153"/>
      <c r="W13" s="153"/>
      <c r="X13" s="153"/>
      <c r="Y13" s="143"/>
      <c r="Z13" s="144"/>
      <c r="AA13" s="144"/>
      <c r="AB13" s="144"/>
      <c r="AC13" s="144"/>
      <c r="AD13" s="144"/>
      <c r="AE13" s="145"/>
      <c r="AF13" s="160" t="s">
        <v>17</v>
      </c>
      <c r="AG13" s="161"/>
      <c r="AH13" s="162"/>
      <c r="AI13" s="157"/>
      <c r="AJ13" s="158"/>
      <c r="AK13" s="158"/>
      <c r="AL13" s="158"/>
      <c r="AM13" s="158"/>
      <c r="AN13" s="158"/>
      <c r="AO13" s="158"/>
      <c r="AP13" s="158"/>
      <c r="AQ13" s="159"/>
      <c r="AR13" s="149"/>
      <c r="AS13" s="150"/>
    </row>
    <row r="14" spans="1:45" ht="21" customHeight="1">
      <c r="A14" s="90"/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87"/>
      <c r="N14" s="87"/>
      <c r="O14" s="87"/>
      <c r="P14" s="87"/>
      <c r="Q14" s="166" t="s">
        <v>289</v>
      </c>
      <c r="R14" s="166"/>
      <c r="S14" s="166"/>
      <c r="T14" s="166"/>
      <c r="U14" s="166" t="s">
        <v>290</v>
      </c>
      <c r="V14" s="166"/>
      <c r="W14" s="166"/>
      <c r="X14" s="167"/>
      <c r="Y14" s="168">
        <f>SUM(Y9:AE13)</f>
        <v>0</v>
      </c>
      <c r="Z14" s="169"/>
      <c r="AA14" s="169"/>
      <c r="AB14" s="169"/>
      <c r="AC14" s="169"/>
      <c r="AD14" s="169"/>
      <c r="AE14" s="170"/>
      <c r="AF14" s="4" t="s">
        <v>18</v>
      </c>
      <c r="AG14" s="171"/>
      <c r="AH14" s="171"/>
      <c r="AI14" s="171"/>
      <c r="AJ14" s="171"/>
      <c r="AK14" s="171"/>
      <c r="AL14" s="171"/>
      <c r="AM14" s="171"/>
      <c r="AN14" s="171"/>
      <c r="AO14" s="172" t="s">
        <v>269</v>
      </c>
      <c r="AP14" s="172"/>
      <c r="AQ14" s="172"/>
      <c r="AR14" s="72"/>
      <c r="AS14" s="30" t="s">
        <v>19</v>
      </c>
    </row>
    <row r="15" spans="1:45" ht="21" customHeight="1">
      <c r="A15" s="88"/>
      <c r="B15" s="89"/>
      <c r="C15" s="89"/>
      <c r="D15" s="89"/>
      <c r="E15" s="89"/>
      <c r="F15" s="89"/>
      <c r="G15" s="89"/>
      <c r="H15" s="89"/>
      <c r="I15" s="89"/>
      <c r="J15" s="89"/>
      <c r="K15" s="89"/>
      <c r="L15" s="89"/>
      <c r="M15" s="84"/>
      <c r="N15" s="84"/>
      <c r="O15" s="84"/>
      <c r="P15" s="84"/>
      <c r="Q15" s="173">
        <f>IF(COUNTIF(Q14,"*10％対象*"),データ!B21,)</f>
        <v>0</v>
      </c>
      <c r="R15" s="173"/>
      <c r="S15" s="173"/>
      <c r="T15" s="173"/>
      <c r="U15" s="173"/>
      <c r="V15" s="173"/>
      <c r="W15" s="173"/>
      <c r="X15" s="174"/>
      <c r="Y15" s="143"/>
      <c r="Z15" s="144"/>
      <c r="AA15" s="144"/>
      <c r="AB15" s="144"/>
      <c r="AC15" s="144"/>
      <c r="AD15" s="144"/>
      <c r="AE15" s="145"/>
      <c r="AF15" s="5" t="s">
        <v>20</v>
      </c>
      <c r="AG15" s="175" ph="1"/>
      <c r="AH15" s="175" ph="1"/>
      <c r="AI15" s="175" ph="1"/>
      <c r="AJ15" s="175" ph="1"/>
      <c r="AK15" s="175" ph="1"/>
      <c r="AL15" s="175" ph="1"/>
      <c r="AM15" s="175" ph="1"/>
      <c r="AN15" s="175" ph="1"/>
      <c r="AO15" s="175" ph="1"/>
      <c r="AP15" s="175" ph="1"/>
      <c r="AQ15" s="175" ph="1"/>
      <c r="AR15" s="175" ph="1"/>
      <c r="AS15" s="176" ph="1"/>
    </row>
    <row r="16" spans="1:45" ht="21" customHeight="1" thickBot="1">
      <c r="A16" s="92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177" t="s">
        <v>291</v>
      </c>
      <c r="R16" s="177"/>
      <c r="S16" s="177"/>
      <c r="T16" s="177"/>
      <c r="U16" s="177"/>
      <c r="V16" s="177"/>
      <c r="W16" s="177"/>
      <c r="X16" s="178"/>
      <c r="Y16" s="168">
        <f>Y14+Y15</f>
        <v>0</v>
      </c>
      <c r="Z16" s="169"/>
      <c r="AA16" s="169"/>
      <c r="AB16" s="169"/>
      <c r="AC16" s="169"/>
      <c r="AD16" s="169"/>
      <c r="AE16" s="170"/>
      <c r="AF16" s="6" t="s">
        <v>21</v>
      </c>
      <c r="AG16" s="179" t="s">
        <v>31</v>
      </c>
      <c r="AH16" s="179"/>
      <c r="AI16" s="179"/>
      <c r="AJ16" s="179"/>
      <c r="AK16" s="179"/>
      <c r="AL16" s="179"/>
      <c r="AM16" s="180"/>
      <c r="AN16" s="181" t="s">
        <v>22</v>
      </c>
      <c r="AO16" s="182"/>
      <c r="AP16" s="184"/>
      <c r="AQ16" s="184"/>
      <c r="AR16" s="184"/>
      <c r="AS16" s="185"/>
    </row>
    <row r="17" spans="1:48" ht="24" customHeight="1" thickBot="1">
      <c r="A17" s="19"/>
      <c r="B17" s="93"/>
      <c r="C17" s="93"/>
      <c r="D17" s="93"/>
      <c r="E17" s="93"/>
      <c r="F17" s="93"/>
      <c r="G17" s="93"/>
      <c r="H17" s="93"/>
      <c r="I17" s="94"/>
      <c r="J17" s="94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3"/>
      <c r="AG17" s="93"/>
      <c r="AH17" s="93"/>
      <c r="AI17" s="93"/>
      <c r="AJ17" s="93"/>
      <c r="AK17" s="93"/>
      <c r="AL17" s="93"/>
      <c r="AM17" s="93"/>
      <c r="AN17" s="19"/>
      <c r="AO17" s="19"/>
      <c r="AP17" s="19"/>
      <c r="AQ17" s="19"/>
      <c r="AR17" s="19"/>
      <c r="AS17" s="19"/>
    </row>
    <row r="18" spans="1:48" ht="23.25" customHeight="1">
      <c r="A18" s="1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22"/>
      <c r="AC18" s="22"/>
      <c r="AD18" s="22"/>
      <c r="AE18" s="13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23"/>
    </row>
    <row r="19" spans="1:48" ht="24" customHeight="1">
      <c r="A19" s="2"/>
      <c r="AB19" s="21"/>
      <c r="AC19" s="21"/>
      <c r="AD19" s="21"/>
      <c r="AE19" s="10"/>
      <c r="AS19" s="15"/>
      <c r="AV19" s="86"/>
    </row>
    <row r="20" spans="1:48" ht="24" customHeight="1">
      <c r="A20" s="2"/>
      <c r="AS20" s="15"/>
    </row>
    <row r="21" spans="1:48" ht="24" customHeight="1">
      <c r="A21" s="2"/>
      <c r="AS21" s="15"/>
    </row>
    <row r="22" spans="1:48" ht="24" customHeight="1">
      <c r="A22" s="2"/>
      <c r="AS22" s="15"/>
    </row>
    <row r="23" spans="1:48" ht="24" customHeight="1">
      <c r="A23" s="20"/>
      <c r="B23" s="9"/>
      <c r="C23" s="9"/>
      <c r="D23" s="9"/>
      <c r="E23" s="9"/>
      <c r="F23" s="9"/>
      <c r="G23" s="9"/>
      <c r="H23" s="9"/>
      <c r="I23" s="9"/>
      <c r="J23" s="9"/>
      <c r="AB23" s="21"/>
      <c r="AC23" s="21"/>
      <c r="AD23" s="21"/>
      <c r="AE23" s="10"/>
      <c r="AS23" s="15"/>
    </row>
    <row r="24" spans="1:48" ht="9" customHeight="1">
      <c r="A24" s="14"/>
      <c r="AS24" s="15"/>
    </row>
    <row r="25" spans="1:48" ht="10.5" customHeight="1" thickBot="1">
      <c r="A25" s="16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8"/>
    </row>
    <row r="26" spans="1:48" ht="15" customHeight="1">
      <c r="AN26" s="9"/>
      <c r="AO26" s="9"/>
      <c r="AP26" s="9"/>
      <c r="AQ26" s="9"/>
    </row>
    <row r="28" spans="1:48" ht="15" customHeight="1">
      <c r="O28" s="24"/>
    </row>
  </sheetData>
  <sheetProtection sheet="1" objects="1" scenarios="1"/>
  <mergeCells count="88">
    <mergeCell ref="L2:T3"/>
    <mergeCell ref="AF2:AH2"/>
    <mergeCell ref="AA6:AB6"/>
    <mergeCell ref="J8:L8"/>
    <mergeCell ref="M8:P8"/>
    <mergeCell ref="Q8:S8"/>
    <mergeCell ref="T8:X8"/>
    <mergeCell ref="Y8:AE8"/>
    <mergeCell ref="AF6:AR6"/>
    <mergeCell ref="AI2:AJ2"/>
    <mergeCell ref="AF5:AS5"/>
    <mergeCell ref="AF3:AJ4"/>
    <mergeCell ref="AK2:AL2"/>
    <mergeCell ref="AM2:AN2"/>
    <mergeCell ref="AQ2:AS2"/>
    <mergeCell ref="Y10:AE10"/>
    <mergeCell ref="Y11:AE11"/>
    <mergeCell ref="E8:I8"/>
    <mergeCell ref="A9:B9"/>
    <mergeCell ref="C9:D9"/>
    <mergeCell ref="E9:I9"/>
    <mergeCell ref="J9:L9"/>
    <mergeCell ref="A11:B11"/>
    <mergeCell ref="C11:D11"/>
    <mergeCell ref="E11:I11"/>
    <mergeCell ref="A10:B10"/>
    <mergeCell ref="C10:D10"/>
    <mergeCell ref="E10:I10"/>
    <mergeCell ref="A8:B8"/>
    <mergeCell ref="C8:D8"/>
    <mergeCell ref="J11:L11"/>
    <mergeCell ref="Q11:S11"/>
    <mergeCell ref="T11:X11"/>
    <mergeCell ref="Q10:S10"/>
    <mergeCell ref="T10:X10"/>
    <mergeCell ref="J10:L10"/>
    <mergeCell ref="M10:P10"/>
    <mergeCell ref="M11:P11"/>
    <mergeCell ref="T9:X9"/>
    <mergeCell ref="AF9:AH9"/>
    <mergeCell ref="AF8:AH8"/>
    <mergeCell ref="A6:E6"/>
    <mergeCell ref="F6:M6"/>
    <mergeCell ref="O6:Q6"/>
    <mergeCell ref="S6:T6"/>
    <mergeCell ref="X6:Y6"/>
    <mergeCell ref="Q9:S9"/>
    <mergeCell ref="M9:P9"/>
    <mergeCell ref="Y9:AE9"/>
    <mergeCell ref="AP16:AS16"/>
    <mergeCell ref="Y16:AE16"/>
    <mergeCell ref="Q16:X16"/>
    <mergeCell ref="AG16:AM16"/>
    <mergeCell ref="AN16:AO16"/>
    <mergeCell ref="M12:P12"/>
    <mergeCell ref="M13:P13"/>
    <mergeCell ref="Q13:S13"/>
    <mergeCell ref="Q12:S12"/>
    <mergeCell ref="E12:I12"/>
    <mergeCell ref="J12:L12"/>
    <mergeCell ref="A13:B13"/>
    <mergeCell ref="C13:D13"/>
    <mergeCell ref="E13:I13"/>
    <mergeCell ref="J13:L13"/>
    <mergeCell ref="C12:D12"/>
    <mergeCell ref="A12:B12"/>
    <mergeCell ref="Y12:AE12"/>
    <mergeCell ref="Y13:AE13"/>
    <mergeCell ref="Y14:AE14"/>
    <mergeCell ref="Y15:AE15"/>
    <mergeCell ref="T13:X13"/>
    <mergeCell ref="Q14:X14"/>
    <mergeCell ref="T12:X12"/>
    <mergeCell ref="Q15:X15"/>
    <mergeCell ref="AG15:AS15"/>
    <mergeCell ref="AF12:AH12"/>
    <mergeCell ref="AF13:AH13"/>
    <mergeCell ref="AR8:AS13"/>
    <mergeCell ref="AI8:AQ8"/>
    <mergeCell ref="AI9:AQ9"/>
    <mergeCell ref="AI10:AQ10"/>
    <mergeCell ref="AI11:AQ11"/>
    <mergeCell ref="AF10:AH10"/>
    <mergeCell ref="AF11:AH11"/>
    <mergeCell ref="AI12:AQ12"/>
    <mergeCell ref="AI13:AQ13"/>
    <mergeCell ref="AG14:AN14"/>
    <mergeCell ref="AO14:AQ14"/>
  </mergeCells>
  <phoneticPr fontId="11" alignment="distributed"/>
  <printOptions horizontalCentered="1" verticalCentered="1"/>
  <pageMargins left="0" right="0" top="0" bottom="0" header="0" footer="0"/>
  <pageSetup paperSize="9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C29B3F5-8D1F-47B4-ADF3-BF03647063B6}">
          <x14:formula1>
            <xm:f>データ!$B$4:$B$5</xm:f>
          </x14:formula1>
          <xm:sqref>AG16:AM16</xm:sqref>
        </x14:dataValidation>
        <x14:dataValidation type="list" allowBlank="1" showInputMessage="1" showErrorMessage="1" xr:uid="{459C6D57-8C28-4F77-957C-12C66F43ACBE}">
          <x14:formula1>
            <xm:f>データ!$B$12:$B$16</xm:f>
          </x14:formula1>
          <xm:sqref>AO14:AQ14</xm:sqref>
        </x14:dataValidation>
        <x14:dataValidation type="list" allowBlank="1" showInputMessage="1" showErrorMessage="1" xr:uid="{D0746B4B-1541-4F48-A6EB-1FBD17BAF014}">
          <x14:formula1>
            <xm:f>データ!$B$18:$B$19</xm:f>
          </x14:formula1>
          <xm:sqref>Q14:X14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8F5AD-AE01-4AEF-8376-AAF1099C5D5B}">
  <sheetPr codeName="Sheet4"/>
  <dimension ref="A1:AV28"/>
  <sheetViews>
    <sheetView showGridLines="0" showZeros="0" tabSelected="1" zoomScaleNormal="100" zoomScaleSheetLayoutView="100" workbookViewId="0">
      <selection activeCell="AU18" sqref="AU18"/>
    </sheetView>
  </sheetViews>
  <sheetFormatPr defaultRowHeight="13.5"/>
  <cols>
    <col min="1" max="1" width="2.5" style="1" customWidth="1"/>
    <col min="2" max="2" width="1.125" style="1" customWidth="1"/>
    <col min="3" max="3" width="1.25" style="1" customWidth="1"/>
    <col min="4" max="4" width="2.25" style="1" customWidth="1"/>
    <col min="5" max="5" width="1.25" style="1" customWidth="1"/>
    <col min="6" max="6" width="1.125" style="1" customWidth="1"/>
    <col min="7" max="7" width="2.375" style="1" customWidth="1"/>
    <col min="8" max="8" width="2.5" style="1" customWidth="1"/>
    <col min="9" max="9" width="10.375" style="1" customWidth="1"/>
    <col min="10" max="10" width="4.875" style="1" customWidth="1"/>
    <col min="11" max="11" width="7.625" style="1" customWidth="1"/>
    <col min="12" max="12" width="5" style="1" customWidth="1"/>
    <col min="13" max="13" width="1.625" style="1" customWidth="1"/>
    <col min="14" max="14" width="6.375" style="1" customWidth="1"/>
    <col min="15" max="15" width="1.625" style="1" customWidth="1"/>
    <col min="16" max="16" width="4.5" style="1" customWidth="1"/>
    <col min="17" max="17" width="1.125" style="1" customWidth="1"/>
    <col min="18" max="18" width="2.25" style="1" customWidth="1"/>
    <col min="19" max="19" width="1.5" style="1" customWidth="1"/>
    <col min="20" max="20" width="0.75" style="1" customWidth="1"/>
    <col min="21" max="21" width="2.125" style="1" customWidth="1"/>
    <col min="22" max="23" width="2.25" style="1" customWidth="1"/>
    <col min="24" max="24" width="1.125" style="1" customWidth="1"/>
    <col min="25" max="25" width="1" style="1" customWidth="1"/>
    <col min="26" max="26" width="2.25" style="1" customWidth="1"/>
    <col min="27" max="27" width="1.625" style="1" customWidth="1"/>
    <col min="28" max="28" width="0.625" style="1" customWidth="1"/>
    <col min="29" max="29" width="2.25" style="1" customWidth="1"/>
    <col min="30" max="30" width="2.125" style="1" customWidth="1"/>
    <col min="31" max="31" width="5" style="1" customWidth="1"/>
    <col min="32" max="32" width="7.125" style="1" customWidth="1"/>
    <col min="33" max="33" width="2.25" style="1" customWidth="1"/>
    <col min="34" max="34" width="1.75" style="1" customWidth="1"/>
    <col min="35" max="35" width="0.625" style="1" customWidth="1"/>
    <col min="36" max="36" width="2" style="1" customWidth="1"/>
    <col min="37" max="37" width="0.375" style="1" customWidth="1"/>
    <col min="38" max="39" width="2.375" style="1" customWidth="1"/>
    <col min="40" max="40" width="0.5" style="1" customWidth="1"/>
    <col min="41" max="41" width="2.75" style="1" customWidth="1"/>
    <col min="42" max="42" width="2.625" style="1" customWidth="1"/>
    <col min="43" max="43" width="2.75" style="1" customWidth="1"/>
    <col min="44" max="44" width="12.25" style="1" customWidth="1"/>
    <col min="45" max="45" width="5.125" style="1" customWidth="1"/>
    <col min="46" max="52" width="9" style="1" customWidth="1"/>
    <col min="53" max="16384" width="9" style="1"/>
  </cols>
  <sheetData>
    <row r="1" spans="1:48" ht="4.5" customHeight="1" thickBot="1"/>
    <row r="2" spans="1:48" ht="21.7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05" t="str">
        <f>'1枚目'!L2:T3</f>
        <v>年　月　日</v>
      </c>
      <c r="M2" s="206"/>
      <c r="N2" s="206"/>
      <c r="O2" s="206"/>
      <c r="P2" s="206"/>
      <c r="Q2" s="206"/>
      <c r="R2" s="206"/>
      <c r="S2" s="206"/>
      <c r="T2" s="207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20" t="s">
        <v>2</v>
      </c>
      <c r="AG2" s="221"/>
      <c r="AH2" s="222"/>
      <c r="AI2" s="118" t="str">
        <f>MID(AV8,1,1)</f>
        <v/>
      </c>
      <c r="AJ2" s="119"/>
      <c r="AK2" s="118" t="str">
        <f>MID(AV8,2,1)</f>
        <v/>
      </c>
      <c r="AL2" s="119"/>
      <c r="AM2" s="118" t="str">
        <f>MID(AV8,3,1)</f>
        <v/>
      </c>
      <c r="AN2" s="119"/>
      <c r="AO2" s="77" t="str">
        <f>MID(AV8,4,1)</f>
        <v/>
      </c>
      <c r="AP2" s="77" t="str">
        <f>MID(AV8,5,1)</f>
        <v/>
      </c>
      <c r="AQ2" s="284">
        <f>'1枚目'!AQ2</f>
        <v>1234567891011</v>
      </c>
      <c r="AR2" s="285"/>
      <c r="AS2" s="286"/>
    </row>
    <row r="3" spans="1:48" ht="6.75" customHeight="1" thickBot="1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08"/>
      <c r="M3" s="209"/>
      <c r="N3" s="209"/>
      <c r="O3" s="209"/>
      <c r="P3" s="209"/>
      <c r="Q3" s="209"/>
      <c r="R3" s="209"/>
      <c r="S3" s="209"/>
      <c r="T3" s="210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76" t="s">
        <v>3</v>
      </c>
      <c r="AG3" s="277"/>
      <c r="AH3" s="277"/>
      <c r="AI3" s="277"/>
      <c r="AJ3" s="277"/>
      <c r="AK3" s="280"/>
      <c r="AL3" s="280"/>
      <c r="AM3" s="280"/>
      <c r="AN3" s="280"/>
      <c r="AO3" s="280"/>
      <c r="AP3" s="280"/>
      <c r="AQ3" s="280"/>
      <c r="AR3" s="280"/>
      <c r="AS3" s="281"/>
    </row>
    <row r="4" spans="1:48" ht="12" customHeight="1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78"/>
      <c r="AG4" s="279"/>
      <c r="AH4" s="279"/>
      <c r="AI4" s="279"/>
      <c r="AJ4" s="279"/>
      <c r="AK4" s="282"/>
      <c r="AL4" s="282"/>
      <c r="AM4" s="282"/>
      <c r="AN4" s="282"/>
      <c r="AO4" s="282"/>
      <c r="AP4" s="282"/>
      <c r="AQ4" s="282"/>
      <c r="AR4" s="282"/>
      <c r="AS4" s="283"/>
    </row>
    <row r="5" spans="1:48" ht="45" customHeight="1" thickBot="1">
      <c r="A5" s="25"/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73">
        <f>'1枚目'!AF5:AR5</f>
        <v>0</v>
      </c>
      <c r="AG5" s="274"/>
      <c r="AH5" s="274"/>
      <c r="AI5" s="274"/>
      <c r="AJ5" s="274"/>
      <c r="AK5" s="274"/>
      <c r="AL5" s="274"/>
      <c r="AM5" s="274"/>
      <c r="AN5" s="274"/>
      <c r="AO5" s="274"/>
      <c r="AP5" s="274"/>
      <c r="AQ5" s="274"/>
      <c r="AR5" s="274"/>
      <c r="AS5" s="275"/>
    </row>
    <row r="6" spans="1:48" ht="27" customHeight="1" thickBot="1">
      <c r="A6" s="217" t="s">
        <v>29</v>
      </c>
      <c r="B6" s="218"/>
      <c r="C6" s="218"/>
      <c r="D6" s="218"/>
      <c r="E6" s="219"/>
      <c r="F6" s="211">
        <f>'1枚目'!F6</f>
        <v>0</v>
      </c>
      <c r="G6" s="212"/>
      <c r="H6" s="212"/>
      <c r="I6" s="212"/>
      <c r="J6" s="212"/>
      <c r="K6" s="212"/>
      <c r="L6" s="212"/>
      <c r="M6" s="213"/>
      <c r="N6" s="25"/>
      <c r="O6" s="225" t="s">
        <v>1</v>
      </c>
      <c r="P6" s="226"/>
      <c r="Q6" s="227"/>
      <c r="R6" s="75" t="str">
        <f>'1枚目'!R6</f>
        <v/>
      </c>
      <c r="S6" s="223" t="str">
        <f>'1枚目'!S6</f>
        <v/>
      </c>
      <c r="T6" s="224" t="e">
        <f>'1枚目'!T6</f>
        <v>#REF!</v>
      </c>
      <c r="U6" s="75" t="str">
        <f>'1枚目'!U6</f>
        <v/>
      </c>
      <c r="V6" s="75" t="str">
        <f>'1枚目'!V6</f>
        <v/>
      </c>
      <c r="W6" s="75" t="str">
        <f>'1枚目'!W6</f>
        <v>-</v>
      </c>
      <c r="X6" s="223" t="str">
        <f>'1枚目'!X6</f>
        <v/>
      </c>
      <c r="Y6" s="224" t="str">
        <f>'1枚目'!Y6</f>
        <v/>
      </c>
      <c r="Z6" s="75" t="str">
        <f>'1枚目'!Z6</f>
        <v/>
      </c>
      <c r="AA6" s="223" t="str">
        <f>'1枚目'!AA6</f>
        <v/>
      </c>
      <c r="AB6" s="224" t="str">
        <f>'1枚目'!AB6</f>
        <v/>
      </c>
      <c r="AC6" s="75" t="str">
        <f>'1枚目'!AC6</f>
        <v/>
      </c>
      <c r="AD6" s="76" t="str">
        <f>'1枚目'!AD6</f>
        <v/>
      </c>
      <c r="AE6" s="25"/>
      <c r="AF6" s="246">
        <f>'1枚目'!AF6:AR6</f>
        <v>0</v>
      </c>
      <c r="AG6" s="247"/>
      <c r="AH6" s="247"/>
      <c r="AI6" s="247"/>
      <c r="AJ6" s="247"/>
      <c r="AK6" s="247"/>
      <c r="AL6" s="247"/>
      <c r="AM6" s="247"/>
      <c r="AN6" s="247"/>
      <c r="AO6" s="247"/>
      <c r="AP6" s="247"/>
      <c r="AQ6" s="247"/>
      <c r="AR6" s="247"/>
      <c r="AS6" s="59" t="s">
        <v>0</v>
      </c>
    </row>
    <row r="7" spans="1:48" ht="9.75" customHeight="1" thickBo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</row>
    <row r="8" spans="1:48" ht="21" customHeight="1">
      <c r="A8" s="187" t="s">
        <v>4</v>
      </c>
      <c r="B8" s="188"/>
      <c r="C8" s="188" t="s">
        <v>5</v>
      </c>
      <c r="D8" s="188"/>
      <c r="E8" s="188" t="s">
        <v>6</v>
      </c>
      <c r="F8" s="188"/>
      <c r="G8" s="188"/>
      <c r="H8" s="188"/>
      <c r="I8" s="188"/>
      <c r="J8" s="188" t="s">
        <v>7</v>
      </c>
      <c r="K8" s="188"/>
      <c r="L8" s="188"/>
      <c r="M8" s="188" t="s">
        <v>8</v>
      </c>
      <c r="N8" s="188"/>
      <c r="O8" s="188"/>
      <c r="P8" s="188"/>
      <c r="Q8" s="188" t="s">
        <v>9</v>
      </c>
      <c r="R8" s="188"/>
      <c r="S8" s="188"/>
      <c r="T8" s="188" t="s">
        <v>10</v>
      </c>
      <c r="U8" s="188"/>
      <c r="V8" s="188"/>
      <c r="W8" s="188"/>
      <c r="X8" s="188"/>
      <c r="Y8" s="188" t="s">
        <v>11</v>
      </c>
      <c r="Z8" s="188"/>
      <c r="AA8" s="188"/>
      <c r="AB8" s="188"/>
      <c r="AC8" s="188"/>
      <c r="AD8" s="188"/>
      <c r="AE8" s="293"/>
      <c r="AF8" s="187" t="s">
        <v>12</v>
      </c>
      <c r="AG8" s="188"/>
      <c r="AH8" s="188"/>
      <c r="AI8" s="267">
        <f>'1枚目'!AI8:AQ8</f>
        <v>0</v>
      </c>
      <c r="AJ8" s="267"/>
      <c r="AK8" s="267"/>
      <c r="AL8" s="267"/>
      <c r="AM8" s="267"/>
      <c r="AN8" s="267"/>
      <c r="AO8" s="267"/>
      <c r="AP8" s="267"/>
      <c r="AQ8" s="267"/>
      <c r="AR8" s="258"/>
      <c r="AS8" s="259"/>
      <c r="AU8" s="53" t="s">
        <v>2</v>
      </c>
      <c r="AV8" s="54"/>
    </row>
    <row r="9" spans="1:48" ht="21" customHeight="1">
      <c r="A9" s="294">
        <f>'1枚目'!A9:B9</f>
        <v>0</v>
      </c>
      <c r="B9" s="198"/>
      <c r="C9" s="198">
        <f>'1枚目'!C9:D9</f>
        <v>0</v>
      </c>
      <c r="D9" s="198"/>
      <c r="E9" s="198">
        <f>'1枚目'!E9:I9</f>
        <v>0</v>
      </c>
      <c r="F9" s="198"/>
      <c r="G9" s="198"/>
      <c r="H9" s="198"/>
      <c r="I9" s="198"/>
      <c r="J9" s="198">
        <f>'1枚目'!J9:L9</f>
        <v>0</v>
      </c>
      <c r="K9" s="198"/>
      <c r="L9" s="198"/>
      <c r="M9" s="199">
        <f>'1枚目'!M9:O9</f>
        <v>0</v>
      </c>
      <c r="N9" s="200"/>
      <c r="O9" s="200"/>
      <c r="P9" s="201"/>
      <c r="Q9" s="198">
        <f>'1枚目'!Q9:S9</f>
        <v>0</v>
      </c>
      <c r="R9" s="198"/>
      <c r="S9" s="198"/>
      <c r="T9" s="228">
        <f>'1枚目'!T9:X9</f>
        <v>0</v>
      </c>
      <c r="U9" s="228"/>
      <c r="V9" s="228"/>
      <c r="W9" s="228"/>
      <c r="X9" s="228"/>
      <c r="Y9" s="192">
        <f>'1枚目'!T9:AA9</f>
        <v>0</v>
      </c>
      <c r="Z9" s="193"/>
      <c r="AA9" s="193"/>
      <c r="AB9" s="193"/>
      <c r="AC9" s="193"/>
      <c r="AD9" s="193"/>
      <c r="AE9" s="194"/>
      <c r="AF9" s="290" t="s">
        <v>13</v>
      </c>
      <c r="AG9" s="291"/>
      <c r="AH9" s="292"/>
      <c r="AI9" s="287">
        <f>'1枚目'!AI9:AL9</f>
        <v>0</v>
      </c>
      <c r="AJ9" s="288"/>
      <c r="AK9" s="288"/>
      <c r="AL9" s="288"/>
      <c r="AM9" s="288"/>
      <c r="AN9" s="288"/>
      <c r="AO9" s="288"/>
      <c r="AP9" s="288"/>
      <c r="AQ9" s="289"/>
      <c r="AR9" s="260"/>
      <c r="AS9" s="261"/>
      <c r="AU9" s="53" t="s">
        <v>1</v>
      </c>
      <c r="AV9" s="54"/>
    </row>
    <row r="10" spans="1:48" ht="21" customHeight="1">
      <c r="A10" s="294">
        <f>'1枚目'!A10:B10</f>
        <v>0</v>
      </c>
      <c r="B10" s="198"/>
      <c r="C10" s="198">
        <f>'1枚目'!C10:D10</f>
        <v>0</v>
      </c>
      <c r="D10" s="198"/>
      <c r="E10" s="198">
        <f>'1枚目'!E10:I10</f>
        <v>0</v>
      </c>
      <c r="F10" s="198"/>
      <c r="G10" s="198"/>
      <c r="H10" s="198"/>
      <c r="I10" s="198"/>
      <c r="J10" s="198">
        <f>'1枚目'!J10:L10</f>
        <v>0</v>
      </c>
      <c r="K10" s="198"/>
      <c r="L10" s="198"/>
      <c r="M10" s="199">
        <f>'1枚目'!M10:O10</f>
        <v>0</v>
      </c>
      <c r="N10" s="200"/>
      <c r="O10" s="200"/>
      <c r="P10" s="201"/>
      <c r="Q10" s="214">
        <f>'1枚目'!Q10:S10</f>
        <v>0</v>
      </c>
      <c r="R10" s="215"/>
      <c r="S10" s="216"/>
      <c r="T10" s="189">
        <f>'1枚目'!T10:X10</f>
        <v>0</v>
      </c>
      <c r="U10" s="190"/>
      <c r="V10" s="190"/>
      <c r="W10" s="190"/>
      <c r="X10" s="191"/>
      <c r="Y10" s="192">
        <f>'1枚目'!Y10:AA10</f>
        <v>0</v>
      </c>
      <c r="Z10" s="193"/>
      <c r="AA10" s="193"/>
      <c r="AB10" s="193"/>
      <c r="AC10" s="193"/>
      <c r="AD10" s="193"/>
      <c r="AE10" s="194"/>
      <c r="AF10" s="264" t="s">
        <v>14</v>
      </c>
      <c r="AG10" s="265"/>
      <c r="AH10" s="266"/>
      <c r="AI10" s="287">
        <f>'1枚目'!AI10:AL10</f>
        <v>0</v>
      </c>
      <c r="AJ10" s="288"/>
      <c r="AK10" s="288"/>
      <c r="AL10" s="288"/>
      <c r="AM10" s="288"/>
      <c r="AN10" s="288"/>
      <c r="AO10" s="288"/>
      <c r="AP10" s="288"/>
      <c r="AQ10" s="289"/>
      <c r="AR10" s="260"/>
      <c r="AS10" s="261"/>
    </row>
    <row r="11" spans="1:48" ht="21" customHeight="1">
      <c r="A11" s="294">
        <f>'1枚目'!A11:B11</f>
        <v>0</v>
      </c>
      <c r="B11" s="198"/>
      <c r="C11" s="198">
        <f>'1枚目'!C11:D11</f>
        <v>0</v>
      </c>
      <c r="D11" s="198"/>
      <c r="E11" s="198">
        <f>'1枚目'!E11:I11</f>
        <v>0</v>
      </c>
      <c r="F11" s="198"/>
      <c r="G11" s="198"/>
      <c r="H11" s="198"/>
      <c r="I11" s="198"/>
      <c r="J11" s="198">
        <f>'1枚目'!J11:L11</f>
        <v>0</v>
      </c>
      <c r="K11" s="198"/>
      <c r="L11" s="198"/>
      <c r="M11" s="199">
        <f>'1枚目'!M11:O11</f>
        <v>0</v>
      </c>
      <c r="N11" s="200"/>
      <c r="O11" s="200"/>
      <c r="P11" s="201"/>
      <c r="Q11" s="214">
        <f>'1枚目'!Q11:S11</f>
        <v>0</v>
      </c>
      <c r="R11" s="215"/>
      <c r="S11" s="216"/>
      <c r="T11" s="189">
        <f>'1枚目'!T11:X11</f>
        <v>0</v>
      </c>
      <c r="U11" s="190"/>
      <c r="V11" s="190"/>
      <c r="W11" s="190"/>
      <c r="X11" s="191"/>
      <c r="Y11" s="192">
        <f>'1枚目'!Y11:AA11</f>
        <v>0</v>
      </c>
      <c r="Z11" s="193"/>
      <c r="AA11" s="193"/>
      <c r="AB11" s="193"/>
      <c r="AC11" s="193"/>
      <c r="AD11" s="193"/>
      <c r="AE11" s="194"/>
      <c r="AF11" s="264" t="s">
        <v>15</v>
      </c>
      <c r="AG11" s="265"/>
      <c r="AH11" s="266"/>
      <c r="AI11" s="287">
        <f>'1枚目'!AI11:AL11</f>
        <v>0</v>
      </c>
      <c r="AJ11" s="288"/>
      <c r="AK11" s="288"/>
      <c r="AL11" s="288"/>
      <c r="AM11" s="288"/>
      <c r="AN11" s="288"/>
      <c r="AO11" s="288"/>
      <c r="AP11" s="288"/>
      <c r="AQ11" s="289"/>
      <c r="AR11" s="260"/>
      <c r="AS11" s="261"/>
    </row>
    <row r="12" spans="1:48" ht="21" customHeight="1">
      <c r="A12" s="294">
        <f>'1枚目'!A12:B12</f>
        <v>0</v>
      </c>
      <c r="B12" s="198"/>
      <c r="C12" s="198">
        <f>'1枚目'!C12:D12</f>
        <v>0</v>
      </c>
      <c r="D12" s="198"/>
      <c r="E12" s="198">
        <f>'1枚目'!E12:I12</f>
        <v>0</v>
      </c>
      <c r="F12" s="198"/>
      <c r="G12" s="198"/>
      <c r="H12" s="198"/>
      <c r="I12" s="198"/>
      <c r="J12" s="198">
        <f>'1枚目'!J12:L12</f>
        <v>0</v>
      </c>
      <c r="K12" s="198"/>
      <c r="L12" s="198"/>
      <c r="M12" s="199">
        <f>'1枚目'!M12:O12</f>
        <v>0</v>
      </c>
      <c r="N12" s="200"/>
      <c r="O12" s="200"/>
      <c r="P12" s="201"/>
      <c r="Q12" s="214">
        <f>'1枚目'!Q12:S12</f>
        <v>0</v>
      </c>
      <c r="R12" s="215"/>
      <c r="S12" s="216"/>
      <c r="T12" s="189">
        <f>'1枚目'!T12:X12</f>
        <v>0</v>
      </c>
      <c r="U12" s="190"/>
      <c r="V12" s="190"/>
      <c r="W12" s="190"/>
      <c r="X12" s="191"/>
      <c r="Y12" s="192">
        <f>'1枚目'!Y12:AA12</f>
        <v>0</v>
      </c>
      <c r="Z12" s="193"/>
      <c r="AA12" s="193"/>
      <c r="AB12" s="193"/>
      <c r="AC12" s="193"/>
      <c r="AD12" s="193"/>
      <c r="AE12" s="194"/>
      <c r="AF12" s="264" t="s">
        <v>16</v>
      </c>
      <c r="AG12" s="265"/>
      <c r="AH12" s="266"/>
      <c r="AI12" s="287">
        <f>'1枚目'!AI12:AL12</f>
        <v>0</v>
      </c>
      <c r="AJ12" s="288"/>
      <c r="AK12" s="288"/>
      <c r="AL12" s="288"/>
      <c r="AM12" s="288"/>
      <c r="AN12" s="288"/>
      <c r="AO12" s="288"/>
      <c r="AP12" s="288"/>
      <c r="AQ12" s="289"/>
      <c r="AR12" s="260"/>
      <c r="AS12" s="261"/>
    </row>
    <row r="13" spans="1:48" ht="21" customHeight="1">
      <c r="A13" s="294">
        <f>'1枚目'!A13:B13</f>
        <v>0</v>
      </c>
      <c r="B13" s="198"/>
      <c r="C13" s="198">
        <f>'1枚目'!C13:D13</f>
        <v>0</v>
      </c>
      <c r="D13" s="198"/>
      <c r="E13" s="198">
        <f>'1枚目'!E13:I13</f>
        <v>0</v>
      </c>
      <c r="F13" s="198"/>
      <c r="G13" s="198"/>
      <c r="H13" s="198"/>
      <c r="I13" s="198"/>
      <c r="J13" s="198">
        <f>'1枚目'!J13:L13</f>
        <v>0</v>
      </c>
      <c r="K13" s="198"/>
      <c r="L13" s="198"/>
      <c r="M13" s="199">
        <f>'1枚目'!M13:O13</f>
        <v>0</v>
      </c>
      <c r="N13" s="200"/>
      <c r="O13" s="200"/>
      <c r="P13" s="201"/>
      <c r="Q13" s="214">
        <f>'1枚目'!Q13:S13</f>
        <v>0</v>
      </c>
      <c r="R13" s="215"/>
      <c r="S13" s="216"/>
      <c r="T13" s="189">
        <f>'1枚目'!T13:X13</f>
        <v>0</v>
      </c>
      <c r="U13" s="190"/>
      <c r="V13" s="190"/>
      <c r="W13" s="190"/>
      <c r="X13" s="191"/>
      <c r="Y13" s="192">
        <f>'1枚目'!Y13:AA13</f>
        <v>0</v>
      </c>
      <c r="Z13" s="193"/>
      <c r="AA13" s="193"/>
      <c r="AB13" s="193"/>
      <c r="AC13" s="193"/>
      <c r="AD13" s="193"/>
      <c r="AE13" s="194"/>
      <c r="AF13" s="264" t="s">
        <v>17</v>
      </c>
      <c r="AG13" s="265"/>
      <c r="AH13" s="266"/>
      <c r="AI13" s="287">
        <f>'1枚目'!AI13:AL13</f>
        <v>0</v>
      </c>
      <c r="AJ13" s="288"/>
      <c r="AK13" s="288"/>
      <c r="AL13" s="288"/>
      <c r="AM13" s="288"/>
      <c r="AN13" s="288"/>
      <c r="AO13" s="288"/>
      <c r="AP13" s="288"/>
      <c r="AQ13" s="289"/>
      <c r="AR13" s="260"/>
      <c r="AS13" s="261"/>
    </row>
    <row r="14" spans="1:48" ht="21" customHeight="1">
      <c r="A14" s="95">
        <f>'1枚目'!A14:B14</f>
        <v>0</v>
      </c>
      <c r="B14" s="96"/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84"/>
      <c r="N14" s="84"/>
      <c r="O14" s="84"/>
      <c r="P14" s="84"/>
      <c r="Q14" s="234" t="str">
        <f>'1枚目'!Q14:X14</f>
        <v>[非課税対象]計</v>
      </c>
      <c r="R14" s="234"/>
      <c r="S14" s="234"/>
      <c r="T14" s="234"/>
      <c r="U14" s="234"/>
      <c r="V14" s="234"/>
      <c r="W14" s="234"/>
      <c r="X14" s="235"/>
      <c r="Y14" s="192">
        <f>'1枚目'!Y14:AA14</f>
        <v>0</v>
      </c>
      <c r="Z14" s="193"/>
      <c r="AA14" s="193"/>
      <c r="AB14" s="193"/>
      <c r="AC14" s="193"/>
      <c r="AD14" s="193"/>
      <c r="AE14" s="194"/>
      <c r="AF14" s="26" t="s">
        <v>18</v>
      </c>
      <c r="AG14" s="262">
        <f>'1枚目'!AG14:AN14</f>
        <v>0</v>
      </c>
      <c r="AH14" s="262"/>
      <c r="AI14" s="262"/>
      <c r="AJ14" s="262"/>
      <c r="AK14" s="262"/>
      <c r="AL14" s="262"/>
      <c r="AM14" s="262"/>
      <c r="AN14" s="262"/>
      <c r="AO14" s="263" t="str">
        <f>'1枚目'!AO14</f>
        <v>銀行</v>
      </c>
      <c r="AP14" s="263"/>
      <c r="AQ14" s="263"/>
      <c r="AR14" s="79">
        <f>'1枚目'!AR14</f>
        <v>0</v>
      </c>
      <c r="AS14" s="27" t="s">
        <v>19</v>
      </c>
    </row>
    <row r="15" spans="1:48" ht="21" customHeight="1">
      <c r="A15" s="95">
        <f>'1枚目'!A15:B15</f>
        <v>0</v>
      </c>
      <c r="B15" s="96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84"/>
      <c r="N15" s="84"/>
      <c r="O15" s="84"/>
      <c r="P15" s="84"/>
      <c r="Q15" s="234">
        <f>'1枚目'!Q15:X15</f>
        <v>0</v>
      </c>
      <c r="R15" s="234"/>
      <c r="S15" s="234"/>
      <c r="T15" s="234"/>
      <c r="U15" s="234"/>
      <c r="V15" s="234"/>
      <c r="W15" s="234"/>
      <c r="X15" s="235"/>
      <c r="Y15" s="192">
        <f>'1枚目'!Y15:AA15</f>
        <v>0</v>
      </c>
      <c r="Z15" s="193"/>
      <c r="AA15" s="193"/>
      <c r="AB15" s="193"/>
      <c r="AC15" s="193"/>
      <c r="AD15" s="193"/>
      <c r="AE15" s="194"/>
      <c r="AF15" s="28" t="s">
        <v>20</v>
      </c>
      <c r="AG15" s="271">
        <f>'1枚目'!AG15:AS15</f>
        <v>0</v>
      </c>
      <c r="AH15" s="271"/>
      <c r="AI15" s="271"/>
      <c r="AJ15" s="271"/>
      <c r="AK15" s="271"/>
      <c r="AL15" s="271"/>
      <c r="AM15" s="271"/>
      <c r="AN15" s="271"/>
      <c r="AO15" s="271"/>
      <c r="AP15" s="271"/>
      <c r="AQ15" s="271" t="str">
        <f>PHONETIC('1枚目'!AG15:AS15)</f>
        <v/>
      </c>
      <c r="AR15" s="271"/>
      <c r="AS15" s="272"/>
    </row>
    <row r="16" spans="1:48" ht="21" customHeight="1" thickBot="1">
      <c r="A16" s="97"/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85"/>
      <c r="O16" s="85"/>
      <c r="P16" s="85"/>
      <c r="Q16" s="177" t="s">
        <v>291</v>
      </c>
      <c r="R16" s="177"/>
      <c r="S16" s="177"/>
      <c r="T16" s="177"/>
      <c r="U16" s="177"/>
      <c r="V16" s="177"/>
      <c r="W16" s="177"/>
      <c r="X16" s="178"/>
      <c r="Y16" s="195">
        <f>'1枚目'!Y16:AA16</f>
        <v>0</v>
      </c>
      <c r="Z16" s="196"/>
      <c r="AA16" s="196"/>
      <c r="AB16" s="196"/>
      <c r="AC16" s="196"/>
      <c r="AD16" s="196"/>
      <c r="AE16" s="197"/>
      <c r="AF16" s="29" t="s">
        <v>21</v>
      </c>
      <c r="AG16" s="252" t="str">
        <f>'1枚目'!AG16:AM16</f>
        <v>普通</v>
      </c>
      <c r="AH16" s="252"/>
      <c r="AI16" s="252"/>
      <c r="AJ16" s="252"/>
      <c r="AK16" s="252"/>
      <c r="AL16" s="252"/>
      <c r="AM16" s="253"/>
      <c r="AN16" s="254" t="s">
        <v>22</v>
      </c>
      <c r="AO16" s="255"/>
      <c r="AP16" s="256">
        <f>'1枚目'!AP16:AS16</f>
        <v>0</v>
      </c>
      <c r="AQ16" s="256"/>
      <c r="AR16" s="256"/>
      <c r="AS16" s="257"/>
    </row>
    <row r="17" spans="1:48" ht="24" customHeight="1">
      <c r="A17" s="7"/>
      <c r="B17" s="236" t="s">
        <v>23</v>
      </c>
      <c r="C17" s="237"/>
      <c r="D17" s="237"/>
      <c r="E17" s="237"/>
      <c r="F17" s="237"/>
      <c r="G17" s="237"/>
      <c r="H17" s="238"/>
      <c r="I17" s="236" t="s">
        <v>24</v>
      </c>
      <c r="J17" s="238"/>
      <c r="K17" s="236" t="s">
        <v>25</v>
      </c>
      <c r="L17" s="237"/>
      <c r="M17" s="237"/>
      <c r="N17" s="238"/>
      <c r="O17" s="236" t="s">
        <v>26</v>
      </c>
      <c r="P17" s="237"/>
      <c r="Q17" s="237"/>
      <c r="R17" s="237"/>
      <c r="S17" s="237"/>
      <c r="T17" s="237"/>
      <c r="U17" s="237"/>
      <c r="V17" s="237"/>
      <c r="W17" s="237"/>
      <c r="X17" s="238"/>
      <c r="Y17" s="100" t="s">
        <v>11</v>
      </c>
      <c r="Z17" s="100"/>
      <c r="AA17" s="100"/>
      <c r="AB17" s="100"/>
      <c r="AC17" s="100"/>
      <c r="AD17" s="100"/>
      <c r="AE17" s="100"/>
      <c r="AF17" s="8" t="s">
        <v>27</v>
      </c>
      <c r="AG17" s="100" t="s">
        <v>28</v>
      </c>
      <c r="AH17" s="100"/>
      <c r="AI17" s="100"/>
      <c r="AJ17" s="100"/>
      <c r="AK17" s="100"/>
      <c r="AL17" s="100"/>
      <c r="AM17" s="100"/>
      <c r="AN17" s="268"/>
      <c r="AO17" s="269"/>
      <c r="AP17" s="269"/>
      <c r="AQ17" s="269"/>
      <c r="AR17" s="269"/>
      <c r="AS17" s="270"/>
      <c r="AU17" s="53" t="s">
        <v>23</v>
      </c>
      <c r="AV17" s="53" t="s">
        <v>268</v>
      </c>
    </row>
    <row r="18" spans="1:48" ht="23.25" customHeight="1">
      <c r="A18" s="73">
        <v>1</v>
      </c>
      <c r="B18" s="186"/>
      <c r="C18" s="186"/>
      <c r="D18" s="80"/>
      <c r="E18" s="186" t="str">
        <f>MID(AU18,1,1)</f>
        <v/>
      </c>
      <c r="F18" s="186"/>
      <c r="G18" s="80" t="str">
        <f>MID(AU18,2,1)</f>
        <v/>
      </c>
      <c r="H18" s="80" t="str">
        <f>MID(AU18,3,1)</f>
        <v/>
      </c>
      <c r="I18" s="241"/>
      <c r="J18" s="241"/>
      <c r="K18" s="198"/>
      <c r="L18" s="198"/>
      <c r="M18" s="198"/>
      <c r="N18" s="198"/>
      <c r="O18" s="214" t="str">
        <f>IFERROR(VLOOKUP(I18,データ2!A6:G57,7,FALSE),"")</f>
        <v/>
      </c>
      <c r="P18" s="215"/>
      <c r="Q18" s="215"/>
      <c r="R18" s="215"/>
      <c r="S18" s="215"/>
      <c r="T18" s="215"/>
      <c r="U18" s="215"/>
      <c r="V18" s="215"/>
      <c r="W18" s="215"/>
      <c r="X18" s="216"/>
      <c r="Y18" s="189"/>
      <c r="Z18" s="190"/>
      <c r="AA18" s="190"/>
      <c r="AB18" s="190"/>
      <c r="AC18" s="190"/>
      <c r="AD18" s="190"/>
      <c r="AE18" s="191"/>
      <c r="AF18" s="74"/>
      <c r="AG18" s="74" t="str">
        <f>MID(AV18,1,1)</f>
        <v/>
      </c>
      <c r="AH18" s="198" t="str">
        <f>MID(AV18,2,1)</f>
        <v/>
      </c>
      <c r="AI18" s="198"/>
      <c r="AJ18" s="198" t="str">
        <f>MID(AV18,3,1)</f>
        <v/>
      </c>
      <c r="AK18" s="198"/>
      <c r="AL18" s="74" t="str">
        <f>MID(AV18,4,1)</f>
        <v/>
      </c>
      <c r="AM18" s="74" t="str">
        <f>MID(AV18,5,1)</f>
        <v/>
      </c>
      <c r="AN18" s="214"/>
      <c r="AO18" s="215"/>
      <c r="AP18" s="215"/>
      <c r="AQ18" s="215"/>
      <c r="AR18" s="215"/>
      <c r="AS18" s="248"/>
      <c r="AT18" s="1">
        <v>1</v>
      </c>
      <c r="AU18" s="54"/>
      <c r="AV18" s="54"/>
    </row>
    <row r="19" spans="1:48" ht="24" customHeight="1">
      <c r="A19" s="73">
        <v>2</v>
      </c>
      <c r="B19" s="186"/>
      <c r="C19" s="186"/>
      <c r="D19" s="80"/>
      <c r="E19" s="186" t="str">
        <f>MID(AU19,1,1)</f>
        <v/>
      </c>
      <c r="F19" s="186"/>
      <c r="G19" s="80" t="str">
        <f>MID(AU19,2,1)</f>
        <v/>
      </c>
      <c r="H19" s="80" t="str">
        <f>MID(AU19,3,1)</f>
        <v/>
      </c>
      <c r="I19" s="229"/>
      <c r="J19" s="230"/>
      <c r="K19" s="198"/>
      <c r="L19" s="198"/>
      <c r="M19" s="198"/>
      <c r="N19" s="198"/>
      <c r="O19" s="214" t="str">
        <f>IFERROR(VLOOKUP(I19,データ2!A7:G58,7,FALSE),"")</f>
        <v/>
      </c>
      <c r="P19" s="215"/>
      <c r="Q19" s="215"/>
      <c r="R19" s="215"/>
      <c r="S19" s="215"/>
      <c r="T19" s="215"/>
      <c r="U19" s="215"/>
      <c r="V19" s="215"/>
      <c r="W19" s="215"/>
      <c r="X19" s="216"/>
      <c r="Y19" s="189"/>
      <c r="Z19" s="190"/>
      <c r="AA19" s="190"/>
      <c r="AB19" s="190"/>
      <c r="AC19" s="190"/>
      <c r="AD19" s="190"/>
      <c r="AE19" s="191"/>
      <c r="AF19" s="74"/>
      <c r="AG19" s="74" t="str">
        <f>MID(AV19,1,1)</f>
        <v/>
      </c>
      <c r="AH19" s="198" t="str">
        <f>MID(AV19,2,1)</f>
        <v/>
      </c>
      <c r="AI19" s="198"/>
      <c r="AJ19" s="198" t="str">
        <f>MID(AV19,3,1)</f>
        <v/>
      </c>
      <c r="AK19" s="198"/>
      <c r="AL19" s="74" t="str">
        <f>MID(AV19,4,1)</f>
        <v/>
      </c>
      <c r="AM19" s="74" t="str">
        <f>MID(AV19,5,1)</f>
        <v/>
      </c>
      <c r="AN19" s="214"/>
      <c r="AO19" s="215"/>
      <c r="AP19" s="215"/>
      <c r="AQ19" s="215"/>
      <c r="AR19" s="215"/>
      <c r="AS19" s="248"/>
      <c r="AT19" s="1">
        <v>2</v>
      </c>
      <c r="AU19" s="53"/>
      <c r="AV19" s="54"/>
    </row>
    <row r="20" spans="1:48" ht="24" customHeight="1">
      <c r="A20" s="73">
        <v>3</v>
      </c>
      <c r="B20" s="186"/>
      <c r="C20" s="186"/>
      <c r="D20" s="80"/>
      <c r="E20" s="186" t="str">
        <f>MID(AU20,1,1)</f>
        <v/>
      </c>
      <c r="F20" s="186"/>
      <c r="G20" s="80" t="str">
        <f>MID(AU20,2,1)</f>
        <v/>
      </c>
      <c r="H20" s="80" t="str">
        <f>MID(AU20,3,1)</f>
        <v/>
      </c>
      <c r="I20" s="229"/>
      <c r="J20" s="230"/>
      <c r="K20" s="198"/>
      <c r="L20" s="198"/>
      <c r="M20" s="198"/>
      <c r="N20" s="198"/>
      <c r="O20" s="214" t="str">
        <f>IFERROR(VLOOKUP(I20,データ2!A8:G59,7,FALSE),"")</f>
        <v/>
      </c>
      <c r="P20" s="215"/>
      <c r="Q20" s="215"/>
      <c r="R20" s="215"/>
      <c r="S20" s="215"/>
      <c r="T20" s="215"/>
      <c r="U20" s="215"/>
      <c r="V20" s="215"/>
      <c r="W20" s="215"/>
      <c r="X20" s="216"/>
      <c r="Y20" s="189"/>
      <c r="Z20" s="190"/>
      <c r="AA20" s="190"/>
      <c r="AB20" s="190"/>
      <c r="AC20" s="190"/>
      <c r="AD20" s="190"/>
      <c r="AE20" s="191"/>
      <c r="AF20" s="74"/>
      <c r="AG20" s="74" t="str">
        <f>MID(AV20,1,1)</f>
        <v/>
      </c>
      <c r="AH20" s="198" t="str">
        <f>MID(AV20,2,1)</f>
        <v/>
      </c>
      <c r="AI20" s="198"/>
      <c r="AJ20" s="198" t="str">
        <f>MID(AV20,3,1)</f>
        <v/>
      </c>
      <c r="AK20" s="198"/>
      <c r="AL20" s="74" t="str">
        <f>MID(AV20,4,1)</f>
        <v/>
      </c>
      <c r="AM20" s="74" t="str">
        <f>MID(AV20,5,1)</f>
        <v/>
      </c>
      <c r="AN20" s="214"/>
      <c r="AO20" s="215"/>
      <c r="AP20" s="215"/>
      <c r="AQ20" s="215"/>
      <c r="AR20" s="215"/>
      <c r="AS20" s="248"/>
      <c r="AT20" s="1">
        <v>3</v>
      </c>
      <c r="AU20" s="54"/>
      <c r="AV20" s="54"/>
    </row>
    <row r="21" spans="1:48" ht="24" customHeight="1">
      <c r="A21" s="73">
        <v>4</v>
      </c>
      <c r="B21" s="186"/>
      <c r="C21" s="186"/>
      <c r="D21" s="80"/>
      <c r="E21" s="186" t="str">
        <f>MID(AU21,1,1)</f>
        <v/>
      </c>
      <c r="F21" s="186"/>
      <c r="G21" s="80" t="str">
        <f>MID(AU21,2,1)</f>
        <v/>
      </c>
      <c r="H21" s="80" t="str">
        <f>MID(AU21,3,1)</f>
        <v/>
      </c>
      <c r="I21" s="229"/>
      <c r="J21" s="230"/>
      <c r="K21" s="198"/>
      <c r="L21" s="198"/>
      <c r="M21" s="198"/>
      <c r="N21" s="198"/>
      <c r="O21" s="214" t="str">
        <f>IFERROR(VLOOKUP(I21,データ2!A9:G60,7,FALSE),"")</f>
        <v/>
      </c>
      <c r="P21" s="215"/>
      <c r="Q21" s="215"/>
      <c r="R21" s="215"/>
      <c r="S21" s="215"/>
      <c r="T21" s="215"/>
      <c r="U21" s="215"/>
      <c r="V21" s="215"/>
      <c r="W21" s="215"/>
      <c r="X21" s="216"/>
      <c r="Y21" s="189"/>
      <c r="Z21" s="190"/>
      <c r="AA21" s="190"/>
      <c r="AB21" s="190"/>
      <c r="AC21" s="190"/>
      <c r="AD21" s="190"/>
      <c r="AE21" s="191"/>
      <c r="AF21" s="74"/>
      <c r="AG21" s="74" t="str">
        <f>MID(AV21,1,1)</f>
        <v/>
      </c>
      <c r="AH21" s="198" t="str">
        <f>MID(AV21,2,1)</f>
        <v/>
      </c>
      <c r="AI21" s="198"/>
      <c r="AJ21" s="198" t="str">
        <f>MID(AV21,3,1)</f>
        <v/>
      </c>
      <c r="AK21" s="198"/>
      <c r="AL21" s="74" t="str">
        <f>MID(AV21,4,1)</f>
        <v/>
      </c>
      <c r="AM21" s="74" t="str">
        <f>MID(AV21,5,1)</f>
        <v/>
      </c>
      <c r="AN21" s="214"/>
      <c r="AO21" s="215"/>
      <c r="AP21" s="215"/>
      <c r="AQ21" s="215"/>
      <c r="AR21" s="215"/>
      <c r="AS21" s="248"/>
      <c r="AT21" s="1">
        <v>4</v>
      </c>
      <c r="AU21" s="54"/>
      <c r="AV21" s="54"/>
    </row>
    <row r="22" spans="1:48" ht="24" customHeight="1">
      <c r="A22" s="73">
        <v>5</v>
      </c>
      <c r="B22" s="186"/>
      <c r="C22" s="186"/>
      <c r="D22" s="80"/>
      <c r="E22" s="186" t="str">
        <f>MID(AU22,1,1)</f>
        <v/>
      </c>
      <c r="F22" s="186"/>
      <c r="G22" s="80" t="str">
        <f>MID(AU22,2,1)</f>
        <v/>
      </c>
      <c r="H22" s="80" t="str">
        <f>MID(AU22,3,1)</f>
        <v/>
      </c>
      <c r="I22" s="229"/>
      <c r="J22" s="230"/>
      <c r="K22" s="198"/>
      <c r="L22" s="198"/>
      <c r="M22" s="198"/>
      <c r="N22" s="198"/>
      <c r="O22" s="214" t="str">
        <f>IFERROR(VLOOKUP(I22,データ2!A10:G61,7,FALSE),"")</f>
        <v/>
      </c>
      <c r="P22" s="215"/>
      <c r="Q22" s="215"/>
      <c r="R22" s="215"/>
      <c r="S22" s="215"/>
      <c r="T22" s="215"/>
      <c r="U22" s="215"/>
      <c r="V22" s="215"/>
      <c r="W22" s="215"/>
      <c r="X22" s="216"/>
      <c r="Y22" s="189"/>
      <c r="Z22" s="190"/>
      <c r="AA22" s="190"/>
      <c r="AB22" s="190"/>
      <c r="AC22" s="190"/>
      <c r="AD22" s="190"/>
      <c r="AE22" s="191"/>
      <c r="AF22" s="74"/>
      <c r="AG22" s="74" t="str">
        <f>MID(AV22,1,1)</f>
        <v/>
      </c>
      <c r="AH22" s="198" t="str">
        <f>MID(AV22,2,1)</f>
        <v/>
      </c>
      <c r="AI22" s="198"/>
      <c r="AJ22" s="198" t="str">
        <f>MID(AV22,3,1)</f>
        <v/>
      </c>
      <c r="AK22" s="198"/>
      <c r="AL22" s="74" t="str">
        <f>MID(AV22,4,1)</f>
        <v/>
      </c>
      <c r="AM22" s="74" t="str">
        <f>MID(AV22,5,1)</f>
        <v/>
      </c>
      <c r="AN22" s="249"/>
      <c r="AO22" s="250"/>
      <c r="AP22" s="250"/>
      <c r="AQ22" s="250"/>
      <c r="AR22" s="250"/>
      <c r="AS22" s="251"/>
      <c r="AT22" s="1">
        <v>5</v>
      </c>
      <c r="AU22" s="54"/>
      <c r="AV22" s="54"/>
    </row>
    <row r="23" spans="1:48" ht="24" customHeight="1" thickBot="1">
      <c r="A23" s="239" t="s">
        <v>30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31"/>
      <c r="L23" s="232"/>
      <c r="M23" s="232"/>
      <c r="N23" s="233"/>
      <c r="O23" s="231"/>
      <c r="P23" s="232"/>
      <c r="Q23" s="232"/>
      <c r="R23" s="232"/>
      <c r="S23" s="232"/>
      <c r="T23" s="232"/>
      <c r="U23" s="232"/>
      <c r="V23" s="232"/>
      <c r="W23" s="232"/>
      <c r="X23" s="233"/>
      <c r="Y23" s="202">
        <f>SUM(Y18:AE22)</f>
        <v>0</v>
      </c>
      <c r="Z23" s="203"/>
      <c r="AA23" s="203"/>
      <c r="AB23" s="203"/>
      <c r="AC23" s="203"/>
      <c r="AD23" s="203"/>
      <c r="AE23" s="204"/>
      <c r="AF23" s="78"/>
      <c r="AG23" s="231"/>
      <c r="AH23" s="232"/>
      <c r="AI23" s="232"/>
      <c r="AJ23" s="232"/>
      <c r="AK23" s="232"/>
      <c r="AL23" s="232"/>
      <c r="AM23" s="233"/>
      <c r="AN23" s="243"/>
      <c r="AO23" s="244"/>
      <c r="AP23" s="244"/>
      <c r="AQ23" s="244"/>
      <c r="AR23" s="244"/>
      <c r="AS23" s="245"/>
    </row>
    <row r="24" spans="1:48" ht="9" customHeight="1"/>
    <row r="25" spans="1:48" ht="10.5" customHeight="1"/>
    <row r="26" spans="1:48" ht="15" customHeight="1">
      <c r="AN26" s="155"/>
      <c r="AO26" s="155"/>
      <c r="AP26" s="155"/>
      <c r="AQ26" s="155"/>
      <c r="AR26" s="149"/>
      <c r="AS26" s="149"/>
    </row>
    <row r="27" spans="1:48">
      <c r="AN27" s="242"/>
      <c r="AO27" s="242"/>
      <c r="AP27" s="242"/>
      <c r="AQ27" s="242"/>
      <c r="AR27" s="242"/>
      <c r="AS27" s="242"/>
    </row>
    <row r="28" spans="1:48" ht="15" customHeight="1">
      <c r="AN28" s="242"/>
      <c r="AO28" s="242"/>
      <c r="AP28" s="242"/>
      <c r="AQ28" s="242"/>
      <c r="AR28" s="242"/>
      <c r="AS28" s="242"/>
    </row>
  </sheetData>
  <sheetProtection algorithmName="SHA-512" hashValue="gotZvFZvT5saeXiOVdo2HacHxHX22sJLmn1uCE44TfOTvyzIv3hjfnYt3OC15GXjR13N4tseo9nLaoUBtKZLJQ==" saltValue="R8TJK6V9Cn98v7sT6DDWoA==" spinCount="100000" sheet="1" objects="1" scenarios="1"/>
  <mergeCells count="151">
    <mergeCell ref="B18:C18"/>
    <mergeCell ref="E18:F18"/>
    <mergeCell ref="B19:C19"/>
    <mergeCell ref="E19:F19"/>
    <mergeCell ref="Y8:AE8"/>
    <mergeCell ref="Q8:S8"/>
    <mergeCell ref="Q9:S9"/>
    <mergeCell ref="A13:B13"/>
    <mergeCell ref="C8:D8"/>
    <mergeCell ref="C9:D9"/>
    <mergeCell ref="C10:D10"/>
    <mergeCell ref="C11:D11"/>
    <mergeCell ref="A8:B8"/>
    <mergeCell ref="A9:B9"/>
    <mergeCell ref="A10:B10"/>
    <mergeCell ref="A11:B11"/>
    <mergeCell ref="A12:B12"/>
    <mergeCell ref="E8:I8"/>
    <mergeCell ref="C13:D13"/>
    <mergeCell ref="AN17:AS17"/>
    <mergeCell ref="AG15:AP15"/>
    <mergeCell ref="AQ15:AS15"/>
    <mergeCell ref="AI2:AJ2"/>
    <mergeCell ref="AK2:AL2"/>
    <mergeCell ref="AM2:AN2"/>
    <mergeCell ref="AF5:AS5"/>
    <mergeCell ref="AF3:AJ4"/>
    <mergeCell ref="AK3:AS4"/>
    <mergeCell ref="AQ2:AS2"/>
    <mergeCell ref="AI13:AQ13"/>
    <mergeCell ref="AI9:AQ9"/>
    <mergeCell ref="AI10:AQ10"/>
    <mergeCell ref="AI11:AQ11"/>
    <mergeCell ref="AI12:AQ12"/>
    <mergeCell ref="AF10:AH10"/>
    <mergeCell ref="AF11:AH11"/>
    <mergeCell ref="AF12:AH12"/>
    <mergeCell ref="AF9:AH9"/>
    <mergeCell ref="AN27:AS28"/>
    <mergeCell ref="AN26:AQ26"/>
    <mergeCell ref="AR26:AS26"/>
    <mergeCell ref="AN23:AS23"/>
    <mergeCell ref="AF6:AR6"/>
    <mergeCell ref="AN18:AS18"/>
    <mergeCell ref="AN19:AS19"/>
    <mergeCell ref="AN20:AS20"/>
    <mergeCell ref="AN21:AS21"/>
    <mergeCell ref="AN22:AS22"/>
    <mergeCell ref="AG16:AM16"/>
    <mergeCell ref="AN16:AO16"/>
    <mergeCell ref="AP16:AS16"/>
    <mergeCell ref="AR8:AS13"/>
    <mergeCell ref="AG14:AN14"/>
    <mergeCell ref="AO14:AQ14"/>
    <mergeCell ref="AF13:AH13"/>
    <mergeCell ref="AI8:AQ8"/>
    <mergeCell ref="AH21:AI21"/>
    <mergeCell ref="AJ21:AK21"/>
    <mergeCell ref="AH22:AI22"/>
    <mergeCell ref="AH18:AI18"/>
    <mergeCell ref="AJ19:AK19"/>
    <mergeCell ref="AH20:AI20"/>
    <mergeCell ref="AG23:AM23"/>
    <mergeCell ref="AJ22:AK22"/>
    <mergeCell ref="B17:H17"/>
    <mergeCell ref="I17:J17"/>
    <mergeCell ref="K17:N17"/>
    <mergeCell ref="O17:X17"/>
    <mergeCell ref="Y17:AE17"/>
    <mergeCell ref="AG17:AM17"/>
    <mergeCell ref="A23:J23"/>
    <mergeCell ref="K18:N18"/>
    <mergeCell ref="K19:N19"/>
    <mergeCell ref="K20:N20"/>
    <mergeCell ref="K21:N21"/>
    <mergeCell ref="K22:N22"/>
    <mergeCell ref="K23:N23"/>
    <mergeCell ref="I18:J18"/>
    <mergeCell ref="I19:J19"/>
    <mergeCell ref="I20:J20"/>
    <mergeCell ref="I21:J21"/>
    <mergeCell ref="B20:C20"/>
    <mergeCell ref="E20:F20"/>
    <mergeCell ref="AJ18:AK18"/>
    <mergeCell ref="AH19:AI19"/>
    <mergeCell ref="AJ20:AK20"/>
    <mergeCell ref="O23:X23"/>
    <mergeCell ref="T10:X10"/>
    <mergeCell ref="T11:X11"/>
    <mergeCell ref="T12:X12"/>
    <mergeCell ref="T13:X13"/>
    <mergeCell ref="Q10:S10"/>
    <mergeCell ref="Q11:S11"/>
    <mergeCell ref="Q12:S12"/>
    <mergeCell ref="M13:P13"/>
    <mergeCell ref="O18:X18"/>
    <mergeCell ref="O19:X19"/>
    <mergeCell ref="O20:X20"/>
    <mergeCell ref="O21:X21"/>
    <mergeCell ref="O22:X22"/>
    <mergeCell ref="Q14:X14"/>
    <mergeCell ref="Q15:X15"/>
    <mergeCell ref="Q16:X16"/>
    <mergeCell ref="Y23:AE23"/>
    <mergeCell ref="L2:T3"/>
    <mergeCell ref="F6:M6"/>
    <mergeCell ref="E13:I13"/>
    <mergeCell ref="J13:L13"/>
    <mergeCell ref="Q13:S13"/>
    <mergeCell ref="A6:E6"/>
    <mergeCell ref="AF2:AH2"/>
    <mergeCell ref="S6:T6"/>
    <mergeCell ref="O6:Q6"/>
    <mergeCell ref="X6:Y6"/>
    <mergeCell ref="AA6:AB6"/>
    <mergeCell ref="E11:I11"/>
    <mergeCell ref="T8:X8"/>
    <mergeCell ref="T9:X9"/>
    <mergeCell ref="E12:I12"/>
    <mergeCell ref="M8:P8"/>
    <mergeCell ref="J8:L8"/>
    <mergeCell ref="J9:L9"/>
    <mergeCell ref="J10:L10"/>
    <mergeCell ref="J11:L11"/>
    <mergeCell ref="J12:L12"/>
    <mergeCell ref="E9:I9"/>
    <mergeCell ref="I22:J22"/>
    <mergeCell ref="B21:C21"/>
    <mergeCell ref="E21:F21"/>
    <mergeCell ref="B22:C22"/>
    <mergeCell ref="E22:F22"/>
    <mergeCell ref="AF8:AH8"/>
    <mergeCell ref="Y18:AE18"/>
    <mergeCell ref="Y19:AE19"/>
    <mergeCell ref="Y20:AE20"/>
    <mergeCell ref="Y21:AE21"/>
    <mergeCell ref="Y22:AE22"/>
    <mergeCell ref="Y9:AE9"/>
    <mergeCell ref="Y10:AE10"/>
    <mergeCell ref="Y11:AE11"/>
    <mergeCell ref="Y12:AE12"/>
    <mergeCell ref="Y13:AE13"/>
    <mergeCell ref="Y14:AE14"/>
    <mergeCell ref="Y15:AE15"/>
    <mergeCell ref="Y16:AE16"/>
    <mergeCell ref="E10:I10"/>
    <mergeCell ref="M9:P9"/>
    <mergeCell ref="M10:P10"/>
    <mergeCell ref="M11:P11"/>
    <mergeCell ref="M12:P12"/>
    <mergeCell ref="C12:D12"/>
  </mergeCells>
  <phoneticPr fontId="11" alignment="distributed"/>
  <printOptions horizontalCentered="1" verticalCentered="1"/>
  <pageMargins left="0" right="0" top="0" bottom="0" header="0" footer="0"/>
  <pageSetup paperSize="9" orientation="landscape" r:id="rId1"/>
  <headerFooter>
    <oddFooter>&amp;R&amp;"ＭＳ Ｐゴシック,標準"伝票番号＿＿＿＿＿＿＿＿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F2FC257-8E4D-45A5-ACEB-D5F8DC35EB8E}">
          <x14:formula1>
            <xm:f>データ!$B$8:$B$10</xm:f>
          </x14:formula1>
          <xm:sqref>AF18:AF22</xm:sqref>
        </x14:dataValidation>
        <x14:dataValidation type="list" allowBlank="1" showInputMessage="1" showErrorMessage="1" xr:uid="{E06B2DE6-B9DD-4FDC-849A-F6BDAA97AA34}">
          <x14:formula1>
            <xm:f>データ2!$A$7:$A$57</xm:f>
          </x14:formula1>
          <xm:sqref>I18:J22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2297D-C003-453B-BF18-B2DC71F5205C}">
  <dimension ref="A1:D117"/>
  <sheetViews>
    <sheetView workbookViewId="0">
      <selection activeCell="J19" sqref="J19"/>
    </sheetView>
  </sheetViews>
  <sheetFormatPr defaultRowHeight="13.5"/>
  <cols>
    <col min="1" max="1" width="9" style="49"/>
    <col min="2" max="2" width="14.375" style="49" bestFit="1" customWidth="1"/>
    <col min="3" max="3" width="9" style="49"/>
    <col min="4" max="4" width="26.5" style="49" bestFit="1" customWidth="1"/>
    <col min="5" max="16384" width="9" style="49"/>
  </cols>
  <sheetData>
    <row r="1" spans="1:4">
      <c r="D1" s="50" t="s">
        <v>128</v>
      </c>
    </row>
    <row r="2" spans="1:4">
      <c r="D2" s="50" t="s">
        <v>129</v>
      </c>
    </row>
    <row r="3" spans="1:4">
      <c r="B3" s="51"/>
      <c r="D3" s="50" t="s">
        <v>130</v>
      </c>
    </row>
    <row r="4" spans="1:4">
      <c r="B4" s="51" t="s">
        <v>31</v>
      </c>
      <c r="D4" s="50" t="s">
        <v>131</v>
      </c>
    </row>
    <row r="5" spans="1:4">
      <c r="B5" s="51" t="s">
        <v>32</v>
      </c>
      <c r="D5" s="50" t="s">
        <v>132</v>
      </c>
    </row>
    <row r="6" spans="1:4">
      <c r="D6" s="50" t="s">
        <v>133</v>
      </c>
    </row>
    <row r="7" spans="1:4">
      <c r="D7" s="50" t="s">
        <v>134</v>
      </c>
    </row>
    <row r="8" spans="1:4">
      <c r="A8" s="49" t="s">
        <v>265</v>
      </c>
      <c r="B8" s="51">
        <v>1</v>
      </c>
      <c r="D8" s="50" t="s">
        <v>135</v>
      </c>
    </row>
    <row r="9" spans="1:4">
      <c r="A9" s="49" t="s">
        <v>266</v>
      </c>
      <c r="B9" s="51">
        <v>2</v>
      </c>
      <c r="D9" s="50" t="s">
        <v>136</v>
      </c>
    </row>
    <row r="10" spans="1:4">
      <c r="A10" s="49" t="s">
        <v>267</v>
      </c>
      <c r="B10" s="51">
        <v>3</v>
      </c>
      <c r="D10" s="50" t="s">
        <v>137</v>
      </c>
    </row>
    <row r="11" spans="1:4">
      <c r="D11" s="50" t="s">
        <v>138</v>
      </c>
    </row>
    <row r="12" spans="1:4">
      <c r="B12" s="51" t="s">
        <v>269</v>
      </c>
      <c r="D12" s="50" t="s">
        <v>139</v>
      </c>
    </row>
    <row r="13" spans="1:4">
      <c r="B13" s="51" t="s">
        <v>270</v>
      </c>
      <c r="D13" s="50" t="s">
        <v>140</v>
      </c>
    </row>
    <row r="14" spans="1:4">
      <c r="B14" s="51" t="s">
        <v>271</v>
      </c>
      <c r="D14" s="50" t="s">
        <v>141</v>
      </c>
    </row>
    <row r="15" spans="1:4">
      <c r="B15" s="51" t="s">
        <v>272</v>
      </c>
    </row>
    <row r="16" spans="1:4">
      <c r="B16" s="51" t="s">
        <v>273</v>
      </c>
      <c r="D16" s="49" t="s">
        <v>75</v>
      </c>
    </row>
    <row r="17" spans="2:4">
      <c r="D17" s="49" t="s">
        <v>76</v>
      </c>
    </row>
    <row r="18" spans="2:4">
      <c r="B18" s="51" t="s">
        <v>288</v>
      </c>
      <c r="D18" s="49" t="s">
        <v>77</v>
      </c>
    </row>
    <row r="19" spans="2:4">
      <c r="B19" s="51" t="s">
        <v>289</v>
      </c>
      <c r="D19" s="49" t="s">
        <v>78</v>
      </c>
    </row>
    <row r="20" spans="2:4">
      <c r="D20" s="49" t="s">
        <v>79</v>
      </c>
    </row>
    <row r="21" spans="2:4">
      <c r="B21" s="51" t="s">
        <v>292</v>
      </c>
      <c r="D21" s="49" t="s">
        <v>80</v>
      </c>
    </row>
    <row r="22" spans="2:4">
      <c r="B22" s="51"/>
      <c r="D22" s="49" t="s">
        <v>81</v>
      </c>
    </row>
    <row r="23" spans="2:4">
      <c r="D23" s="49" t="s">
        <v>82</v>
      </c>
    </row>
    <row r="24" spans="2:4">
      <c r="D24" s="49" t="s">
        <v>83</v>
      </c>
    </row>
    <row r="26" spans="2:4">
      <c r="D26" s="49" t="s">
        <v>84</v>
      </c>
    </row>
    <row r="27" spans="2:4">
      <c r="D27" s="49" t="s">
        <v>85</v>
      </c>
    </row>
    <row r="29" spans="2:4">
      <c r="D29" s="49" t="s">
        <v>86</v>
      </c>
    </row>
    <row r="30" spans="2:4">
      <c r="D30" s="49" t="s">
        <v>87</v>
      </c>
    </row>
    <row r="31" spans="2:4">
      <c r="D31" s="49" t="s">
        <v>88</v>
      </c>
    </row>
    <row r="32" spans="2:4">
      <c r="D32" s="49" t="s">
        <v>89</v>
      </c>
    </row>
    <row r="34" spans="4:4">
      <c r="D34" s="49" t="s">
        <v>90</v>
      </c>
    </row>
    <row r="35" spans="4:4">
      <c r="D35" s="49" t="s">
        <v>91</v>
      </c>
    </row>
    <row r="36" spans="4:4">
      <c r="D36" s="49" t="s">
        <v>92</v>
      </c>
    </row>
    <row r="37" spans="4:4">
      <c r="D37" s="49" t="s">
        <v>93</v>
      </c>
    </row>
    <row r="38" spans="4:4">
      <c r="D38" s="49" t="s">
        <v>94</v>
      </c>
    </row>
    <row r="39" spans="4:4">
      <c r="D39" s="49" t="s">
        <v>95</v>
      </c>
    </row>
    <row r="40" spans="4:4">
      <c r="D40" s="49" t="s">
        <v>96</v>
      </c>
    </row>
    <row r="41" spans="4:4">
      <c r="D41" s="49" t="s">
        <v>97</v>
      </c>
    </row>
    <row r="42" spans="4:4">
      <c r="D42" s="49" t="s">
        <v>98</v>
      </c>
    </row>
    <row r="43" spans="4:4">
      <c r="D43" s="49" t="s">
        <v>99</v>
      </c>
    </row>
    <row r="44" spans="4:4">
      <c r="D44" s="49" t="s">
        <v>100</v>
      </c>
    </row>
    <row r="45" spans="4:4">
      <c r="D45" s="49" t="s">
        <v>101</v>
      </c>
    </row>
    <row r="46" spans="4:4">
      <c r="D46" s="49" t="s">
        <v>102</v>
      </c>
    </row>
    <row r="47" spans="4:4">
      <c r="D47" s="49" t="s">
        <v>103</v>
      </c>
    </row>
    <row r="48" spans="4:4">
      <c r="D48" s="49" t="s">
        <v>104</v>
      </c>
    </row>
    <row r="49" spans="4:4">
      <c r="D49" s="49" t="s">
        <v>105</v>
      </c>
    </row>
    <row r="50" spans="4:4">
      <c r="D50" s="49" t="s">
        <v>106</v>
      </c>
    </row>
    <row r="51" spans="4:4">
      <c r="D51" s="49" t="s">
        <v>107</v>
      </c>
    </row>
    <row r="52" spans="4:4">
      <c r="D52" s="49" t="s">
        <v>108</v>
      </c>
    </row>
    <row r="53" spans="4:4">
      <c r="D53" s="49" t="s">
        <v>109</v>
      </c>
    </row>
    <row r="54" spans="4:4">
      <c r="D54" s="49" t="s">
        <v>110</v>
      </c>
    </row>
    <row r="55" spans="4:4">
      <c r="D55" s="49" t="s">
        <v>111</v>
      </c>
    </row>
    <row r="56" spans="4:4">
      <c r="D56" s="49" t="s">
        <v>112</v>
      </c>
    </row>
    <row r="57" spans="4:4">
      <c r="D57" s="49" t="s">
        <v>113</v>
      </c>
    </row>
    <row r="58" spans="4:4">
      <c r="D58" s="49" t="s">
        <v>114</v>
      </c>
    </row>
    <row r="59" spans="4:4">
      <c r="D59" s="49" t="s">
        <v>115</v>
      </c>
    </row>
    <row r="60" spans="4:4">
      <c r="D60" s="49" t="s">
        <v>116</v>
      </c>
    </row>
    <row r="61" spans="4:4">
      <c r="D61" s="49" t="s">
        <v>117</v>
      </c>
    </row>
    <row r="62" spans="4:4">
      <c r="D62" s="49" t="s">
        <v>118</v>
      </c>
    </row>
    <row r="63" spans="4:4">
      <c r="D63" s="49" t="s">
        <v>119</v>
      </c>
    </row>
    <row r="64" spans="4:4">
      <c r="D64" s="49" t="s">
        <v>120</v>
      </c>
    </row>
    <row r="65" spans="4:4">
      <c r="D65" s="49" t="s">
        <v>121</v>
      </c>
    </row>
    <row r="66" spans="4:4">
      <c r="D66" s="49" t="s">
        <v>122</v>
      </c>
    </row>
    <row r="68" spans="4:4">
      <c r="D68" s="49" t="s">
        <v>123</v>
      </c>
    </row>
    <row r="69" spans="4:4">
      <c r="D69" s="49" t="s">
        <v>124</v>
      </c>
    </row>
    <row r="70" spans="4:4">
      <c r="D70" s="49" t="s">
        <v>125</v>
      </c>
    </row>
    <row r="71" spans="4:4">
      <c r="D71" s="49" t="s">
        <v>126</v>
      </c>
    </row>
    <row r="72" spans="4:4">
      <c r="D72" s="49" t="s">
        <v>127</v>
      </c>
    </row>
    <row r="74" spans="4:4">
      <c r="D74" s="49" t="s">
        <v>33</v>
      </c>
    </row>
    <row r="75" spans="4:4">
      <c r="D75" s="49" t="s">
        <v>34</v>
      </c>
    </row>
    <row r="76" spans="4:4">
      <c r="D76" s="49" t="s">
        <v>35</v>
      </c>
    </row>
    <row r="77" spans="4:4">
      <c r="D77" s="49" t="s">
        <v>36</v>
      </c>
    </row>
    <row r="78" spans="4:4">
      <c r="D78" s="49" t="s">
        <v>37</v>
      </c>
    </row>
    <row r="79" spans="4:4">
      <c r="D79" s="49" t="s">
        <v>38</v>
      </c>
    </row>
    <row r="80" spans="4:4">
      <c r="D80" s="49" t="s">
        <v>39</v>
      </c>
    </row>
    <row r="81" spans="4:4">
      <c r="D81" s="49" t="s">
        <v>40</v>
      </c>
    </row>
    <row r="82" spans="4:4">
      <c r="D82" s="49" t="s">
        <v>41</v>
      </c>
    </row>
    <row r="83" spans="4:4">
      <c r="D83" s="49" t="s">
        <v>42</v>
      </c>
    </row>
    <row r="84" spans="4:4">
      <c r="D84" s="49" t="s">
        <v>43</v>
      </c>
    </row>
    <row r="85" spans="4:4">
      <c r="D85" s="49" t="s">
        <v>44</v>
      </c>
    </row>
    <row r="86" spans="4:4">
      <c r="D86" s="49" t="s">
        <v>45</v>
      </c>
    </row>
    <row r="87" spans="4:4">
      <c r="D87" s="49" t="s">
        <v>46</v>
      </c>
    </row>
    <row r="88" spans="4:4">
      <c r="D88" s="49" t="s">
        <v>47</v>
      </c>
    </row>
    <row r="89" spans="4:4">
      <c r="D89" s="49" t="s">
        <v>48</v>
      </c>
    </row>
    <row r="90" spans="4:4">
      <c r="D90" s="49" t="s">
        <v>49</v>
      </c>
    </row>
    <row r="91" spans="4:4">
      <c r="D91" s="49" t="s">
        <v>50</v>
      </c>
    </row>
    <row r="92" spans="4:4">
      <c r="D92" s="49" t="s">
        <v>51</v>
      </c>
    </row>
    <row r="93" spans="4:4">
      <c r="D93" s="49" t="s">
        <v>52</v>
      </c>
    </row>
    <row r="94" spans="4:4">
      <c r="D94" s="49" t="s">
        <v>53</v>
      </c>
    </row>
    <row r="95" spans="4:4">
      <c r="D95" s="49" t="s">
        <v>54</v>
      </c>
    </row>
    <row r="96" spans="4:4">
      <c r="D96" s="49" t="s">
        <v>55</v>
      </c>
    </row>
    <row r="97" spans="4:4">
      <c r="D97" s="49" t="s">
        <v>56</v>
      </c>
    </row>
    <row r="98" spans="4:4">
      <c r="D98" s="49" t="s">
        <v>57</v>
      </c>
    </row>
    <row r="99" spans="4:4">
      <c r="D99" s="49" t="s">
        <v>58</v>
      </c>
    </row>
    <row r="100" spans="4:4">
      <c r="D100" s="49" t="s">
        <v>59</v>
      </c>
    </row>
    <row r="101" spans="4:4">
      <c r="D101" s="49" t="s">
        <v>60</v>
      </c>
    </row>
    <row r="102" spans="4:4">
      <c r="D102" s="49" t="s">
        <v>61</v>
      </c>
    </row>
    <row r="103" spans="4:4">
      <c r="D103" s="49" t="s">
        <v>62</v>
      </c>
    </row>
    <row r="104" spans="4:4">
      <c r="D104" s="49" t="s">
        <v>63</v>
      </c>
    </row>
    <row r="105" spans="4:4">
      <c r="D105" s="49" t="s">
        <v>64</v>
      </c>
    </row>
    <row r="106" spans="4:4">
      <c r="D106" s="49" t="s">
        <v>65</v>
      </c>
    </row>
    <row r="107" spans="4:4">
      <c r="D107" s="49" t="s">
        <v>66</v>
      </c>
    </row>
    <row r="108" spans="4:4">
      <c r="D108" s="49" t="s">
        <v>67</v>
      </c>
    </row>
    <row r="109" spans="4:4">
      <c r="D109" s="49" t="s">
        <v>68</v>
      </c>
    </row>
    <row r="111" spans="4:4">
      <c r="D111" s="49" t="s">
        <v>69</v>
      </c>
    </row>
    <row r="112" spans="4:4">
      <c r="D112" s="49" t="s">
        <v>70</v>
      </c>
    </row>
    <row r="114" spans="4:4">
      <c r="D114" s="49" t="s">
        <v>71</v>
      </c>
    </row>
    <row r="115" spans="4:4">
      <c r="D115" s="49" t="s">
        <v>72</v>
      </c>
    </row>
    <row r="116" spans="4:4">
      <c r="D116" s="49" t="s">
        <v>73</v>
      </c>
    </row>
    <row r="117" spans="4:4">
      <c r="D117" s="49" t="s">
        <v>74</v>
      </c>
    </row>
  </sheetData>
  <phoneticPr fontId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AE8E0-3FC7-4D8D-B586-C5C552C5138D}">
  <sheetPr>
    <pageSetUpPr fitToPage="1"/>
  </sheetPr>
  <dimension ref="A3:G57"/>
  <sheetViews>
    <sheetView showGridLines="0" topLeftCell="A49" zoomScaleNormal="100" workbookViewId="0">
      <selection activeCell="A6" sqref="A6:G57"/>
    </sheetView>
  </sheetViews>
  <sheetFormatPr defaultRowHeight="12.75"/>
  <cols>
    <col min="1" max="1" width="9" style="31"/>
    <col min="2" max="2" width="6.75" style="31" customWidth="1"/>
    <col min="3" max="3" width="9" style="31" customWidth="1"/>
    <col min="4" max="4" width="6.75" style="31" customWidth="1"/>
    <col min="5" max="5" width="20.25" style="31" bestFit="1" customWidth="1"/>
    <col min="6" max="6" width="59.25" style="31" customWidth="1"/>
    <col min="7" max="7" width="19" style="31" bestFit="1" customWidth="1"/>
    <col min="8" max="257" width="9" style="31"/>
    <col min="258" max="260" width="0" style="31" hidden="1" customWidth="1"/>
    <col min="261" max="261" width="20.25" style="31" bestFit="1" customWidth="1"/>
    <col min="262" max="262" width="0" style="31" hidden="1" customWidth="1"/>
    <col min="263" max="263" width="6.5" style="31" customWidth="1"/>
    <col min="264" max="513" width="9" style="31"/>
    <col min="514" max="516" width="0" style="31" hidden="1" customWidth="1"/>
    <col min="517" max="517" width="20.25" style="31" bestFit="1" customWidth="1"/>
    <col min="518" max="518" width="0" style="31" hidden="1" customWidth="1"/>
    <col min="519" max="519" width="6.5" style="31" customWidth="1"/>
    <col min="520" max="769" width="9" style="31"/>
    <col min="770" max="772" width="0" style="31" hidden="1" customWidth="1"/>
    <col min="773" max="773" width="20.25" style="31" bestFit="1" customWidth="1"/>
    <col min="774" max="774" width="0" style="31" hidden="1" customWidth="1"/>
    <col min="775" max="775" width="6.5" style="31" customWidth="1"/>
    <col min="776" max="1025" width="9" style="31"/>
    <col min="1026" max="1028" width="0" style="31" hidden="1" customWidth="1"/>
    <col min="1029" max="1029" width="20.25" style="31" bestFit="1" customWidth="1"/>
    <col min="1030" max="1030" width="0" style="31" hidden="1" customWidth="1"/>
    <col min="1031" max="1031" width="6.5" style="31" customWidth="1"/>
    <col min="1032" max="1281" width="9" style="31"/>
    <col min="1282" max="1284" width="0" style="31" hidden="1" customWidth="1"/>
    <col min="1285" max="1285" width="20.25" style="31" bestFit="1" customWidth="1"/>
    <col min="1286" max="1286" width="0" style="31" hidden="1" customWidth="1"/>
    <col min="1287" max="1287" width="6.5" style="31" customWidth="1"/>
    <col min="1288" max="1537" width="9" style="31"/>
    <col min="1538" max="1540" width="0" style="31" hidden="1" customWidth="1"/>
    <col min="1541" max="1541" width="20.25" style="31" bestFit="1" customWidth="1"/>
    <col min="1542" max="1542" width="0" style="31" hidden="1" customWidth="1"/>
    <col min="1543" max="1543" width="6.5" style="31" customWidth="1"/>
    <col min="1544" max="1793" width="9" style="31"/>
    <col min="1794" max="1796" width="0" style="31" hidden="1" customWidth="1"/>
    <col min="1797" max="1797" width="20.25" style="31" bestFit="1" customWidth="1"/>
    <col min="1798" max="1798" width="0" style="31" hidden="1" customWidth="1"/>
    <col min="1799" max="1799" width="6.5" style="31" customWidth="1"/>
    <col min="1800" max="2049" width="9" style="31"/>
    <col min="2050" max="2052" width="0" style="31" hidden="1" customWidth="1"/>
    <col min="2053" max="2053" width="20.25" style="31" bestFit="1" customWidth="1"/>
    <col min="2054" max="2054" width="0" style="31" hidden="1" customWidth="1"/>
    <col min="2055" max="2055" width="6.5" style="31" customWidth="1"/>
    <col min="2056" max="2305" width="9" style="31"/>
    <col min="2306" max="2308" width="0" style="31" hidden="1" customWidth="1"/>
    <col min="2309" max="2309" width="20.25" style="31" bestFit="1" customWidth="1"/>
    <col min="2310" max="2310" width="0" style="31" hidden="1" customWidth="1"/>
    <col min="2311" max="2311" width="6.5" style="31" customWidth="1"/>
    <col min="2312" max="2561" width="9" style="31"/>
    <col min="2562" max="2564" width="0" style="31" hidden="1" customWidth="1"/>
    <col min="2565" max="2565" width="20.25" style="31" bestFit="1" customWidth="1"/>
    <col min="2566" max="2566" width="0" style="31" hidden="1" customWidth="1"/>
    <col min="2567" max="2567" width="6.5" style="31" customWidth="1"/>
    <col min="2568" max="2817" width="9" style="31"/>
    <col min="2818" max="2820" width="0" style="31" hidden="1" customWidth="1"/>
    <col min="2821" max="2821" width="20.25" style="31" bestFit="1" customWidth="1"/>
    <col min="2822" max="2822" width="0" style="31" hidden="1" customWidth="1"/>
    <col min="2823" max="2823" width="6.5" style="31" customWidth="1"/>
    <col min="2824" max="3073" width="9" style="31"/>
    <col min="3074" max="3076" width="0" style="31" hidden="1" customWidth="1"/>
    <col min="3077" max="3077" width="20.25" style="31" bestFit="1" customWidth="1"/>
    <col min="3078" max="3078" width="0" style="31" hidden="1" customWidth="1"/>
    <col min="3079" max="3079" width="6.5" style="31" customWidth="1"/>
    <col min="3080" max="3329" width="9" style="31"/>
    <col min="3330" max="3332" width="0" style="31" hidden="1" customWidth="1"/>
    <col min="3333" max="3333" width="20.25" style="31" bestFit="1" customWidth="1"/>
    <col min="3334" max="3334" width="0" style="31" hidden="1" customWidth="1"/>
    <col min="3335" max="3335" width="6.5" style="31" customWidth="1"/>
    <col min="3336" max="3585" width="9" style="31"/>
    <col min="3586" max="3588" width="0" style="31" hidden="1" customWidth="1"/>
    <col min="3589" max="3589" width="20.25" style="31" bestFit="1" customWidth="1"/>
    <col min="3590" max="3590" width="0" style="31" hidden="1" customWidth="1"/>
    <col min="3591" max="3591" width="6.5" style="31" customWidth="1"/>
    <col min="3592" max="3841" width="9" style="31"/>
    <col min="3842" max="3844" width="0" style="31" hidden="1" customWidth="1"/>
    <col min="3845" max="3845" width="20.25" style="31" bestFit="1" customWidth="1"/>
    <col min="3846" max="3846" width="0" style="31" hidden="1" customWidth="1"/>
    <col min="3847" max="3847" width="6.5" style="31" customWidth="1"/>
    <col min="3848" max="4097" width="9" style="31"/>
    <col min="4098" max="4100" width="0" style="31" hidden="1" customWidth="1"/>
    <col min="4101" max="4101" width="20.25" style="31" bestFit="1" customWidth="1"/>
    <col min="4102" max="4102" width="0" style="31" hidden="1" customWidth="1"/>
    <col min="4103" max="4103" width="6.5" style="31" customWidth="1"/>
    <col min="4104" max="4353" width="9" style="31"/>
    <col min="4354" max="4356" width="0" style="31" hidden="1" customWidth="1"/>
    <col min="4357" max="4357" width="20.25" style="31" bestFit="1" customWidth="1"/>
    <col min="4358" max="4358" width="0" style="31" hidden="1" customWidth="1"/>
    <col min="4359" max="4359" width="6.5" style="31" customWidth="1"/>
    <col min="4360" max="4609" width="9" style="31"/>
    <col min="4610" max="4612" width="0" style="31" hidden="1" customWidth="1"/>
    <col min="4613" max="4613" width="20.25" style="31" bestFit="1" customWidth="1"/>
    <col min="4614" max="4614" width="0" style="31" hidden="1" customWidth="1"/>
    <col min="4615" max="4615" width="6.5" style="31" customWidth="1"/>
    <col min="4616" max="4865" width="9" style="31"/>
    <col min="4866" max="4868" width="0" style="31" hidden="1" customWidth="1"/>
    <col min="4869" max="4869" width="20.25" style="31" bestFit="1" customWidth="1"/>
    <col min="4870" max="4870" width="0" style="31" hidden="1" customWidth="1"/>
    <col min="4871" max="4871" width="6.5" style="31" customWidth="1"/>
    <col min="4872" max="5121" width="9" style="31"/>
    <col min="5122" max="5124" width="0" style="31" hidden="1" customWidth="1"/>
    <col min="5125" max="5125" width="20.25" style="31" bestFit="1" customWidth="1"/>
    <col min="5126" max="5126" width="0" style="31" hidden="1" customWidth="1"/>
    <col min="5127" max="5127" width="6.5" style="31" customWidth="1"/>
    <col min="5128" max="5377" width="9" style="31"/>
    <col min="5378" max="5380" width="0" style="31" hidden="1" customWidth="1"/>
    <col min="5381" max="5381" width="20.25" style="31" bestFit="1" customWidth="1"/>
    <col min="5382" max="5382" width="0" style="31" hidden="1" customWidth="1"/>
    <col min="5383" max="5383" width="6.5" style="31" customWidth="1"/>
    <col min="5384" max="5633" width="9" style="31"/>
    <col min="5634" max="5636" width="0" style="31" hidden="1" customWidth="1"/>
    <col min="5637" max="5637" width="20.25" style="31" bestFit="1" customWidth="1"/>
    <col min="5638" max="5638" width="0" style="31" hidden="1" customWidth="1"/>
    <col min="5639" max="5639" width="6.5" style="31" customWidth="1"/>
    <col min="5640" max="5889" width="9" style="31"/>
    <col min="5890" max="5892" width="0" style="31" hidden="1" customWidth="1"/>
    <col min="5893" max="5893" width="20.25" style="31" bestFit="1" customWidth="1"/>
    <col min="5894" max="5894" width="0" style="31" hidden="1" customWidth="1"/>
    <col min="5895" max="5895" width="6.5" style="31" customWidth="1"/>
    <col min="5896" max="6145" width="9" style="31"/>
    <col min="6146" max="6148" width="0" style="31" hidden="1" customWidth="1"/>
    <col min="6149" max="6149" width="20.25" style="31" bestFit="1" customWidth="1"/>
    <col min="6150" max="6150" width="0" style="31" hidden="1" customWidth="1"/>
    <col min="6151" max="6151" width="6.5" style="31" customWidth="1"/>
    <col min="6152" max="6401" width="9" style="31"/>
    <col min="6402" max="6404" width="0" style="31" hidden="1" customWidth="1"/>
    <col min="6405" max="6405" width="20.25" style="31" bestFit="1" customWidth="1"/>
    <col min="6406" max="6406" width="0" style="31" hidden="1" customWidth="1"/>
    <col min="6407" max="6407" width="6.5" style="31" customWidth="1"/>
    <col min="6408" max="6657" width="9" style="31"/>
    <col min="6658" max="6660" width="0" style="31" hidden="1" customWidth="1"/>
    <col min="6661" max="6661" width="20.25" style="31" bestFit="1" customWidth="1"/>
    <col min="6662" max="6662" width="0" style="31" hidden="1" customWidth="1"/>
    <col min="6663" max="6663" width="6.5" style="31" customWidth="1"/>
    <col min="6664" max="6913" width="9" style="31"/>
    <col min="6914" max="6916" width="0" style="31" hidden="1" customWidth="1"/>
    <col min="6917" max="6917" width="20.25" style="31" bestFit="1" customWidth="1"/>
    <col min="6918" max="6918" width="0" style="31" hidden="1" customWidth="1"/>
    <col min="6919" max="6919" width="6.5" style="31" customWidth="1"/>
    <col min="6920" max="7169" width="9" style="31"/>
    <col min="7170" max="7172" width="0" style="31" hidden="1" customWidth="1"/>
    <col min="7173" max="7173" width="20.25" style="31" bestFit="1" customWidth="1"/>
    <col min="7174" max="7174" width="0" style="31" hidden="1" customWidth="1"/>
    <col min="7175" max="7175" width="6.5" style="31" customWidth="1"/>
    <col min="7176" max="7425" width="9" style="31"/>
    <col min="7426" max="7428" width="0" style="31" hidden="1" customWidth="1"/>
    <col min="7429" max="7429" width="20.25" style="31" bestFit="1" customWidth="1"/>
    <col min="7430" max="7430" width="0" style="31" hidden="1" customWidth="1"/>
    <col min="7431" max="7431" width="6.5" style="31" customWidth="1"/>
    <col min="7432" max="7681" width="9" style="31"/>
    <col min="7682" max="7684" width="0" style="31" hidden="1" customWidth="1"/>
    <col min="7685" max="7685" width="20.25" style="31" bestFit="1" customWidth="1"/>
    <col min="7686" max="7686" width="0" style="31" hidden="1" customWidth="1"/>
    <col min="7687" max="7687" width="6.5" style="31" customWidth="1"/>
    <col min="7688" max="7937" width="9" style="31"/>
    <col min="7938" max="7940" width="0" style="31" hidden="1" customWidth="1"/>
    <col min="7941" max="7941" width="20.25" style="31" bestFit="1" customWidth="1"/>
    <col min="7942" max="7942" width="0" style="31" hidden="1" customWidth="1"/>
    <col min="7943" max="7943" width="6.5" style="31" customWidth="1"/>
    <col min="7944" max="8193" width="9" style="31"/>
    <col min="8194" max="8196" width="0" style="31" hidden="1" customWidth="1"/>
    <col min="8197" max="8197" width="20.25" style="31" bestFit="1" customWidth="1"/>
    <col min="8198" max="8198" width="0" style="31" hidden="1" customWidth="1"/>
    <col min="8199" max="8199" width="6.5" style="31" customWidth="1"/>
    <col min="8200" max="8449" width="9" style="31"/>
    <col min="8450" max="8452" width="0" style="31" hidden="1" customWidth="1"/>
    <col min="8453" max="8453" width="20.25" style="31" bestFit="1" customWidth="1"/>
    <col min="8454" max="8454" width="0" style="31" hidden="1" customWidth="1"/>
    <col min="8455" max="8455" width="6.5" style="31" customWidth="1"/>
    <col min="8456" max="8705" width="9" style="31"/>
    <col min="8706" max="8708" width="0" style="31" hidden="1" customWidth="1"/>
    <col min="8709" max="8709" width="20.25" style="31" bestFit="1" customWidth="1"/>
    <col min="8710" max="8710" width="0" style="31" hidden="1" customWidth="1"/>
    <col min="8711" max="8711" width="6.5" style="31" customWidth="1"/>
    <col min="8712" max="8961" width="9" style="31"/>
    <col min="8962" max="8964" width="0" style="31" hidden="1" customWidth="1"/>
    <col min="8965" max="8965" width="20.25" style="31" bestFit="1" customWidth="1"/>
    <col min="8966" max="8966" width="0" style="31" hidden="1" customWidth="1"/>
    <col min="8967" max="8967" width="6.5" style="31" customWidth="1"/>
    <col min="8968" max="9217" width="9" style="31"/>
    <col min="9218" max="9220" width="0" style="31" hidden="1" customWidth="1"/>
    <col min="9221" max="9221" width="20.25" style="31" bestFit="1" customWidth="1"/>
    <col min="9222" max="9222" width="0" style="31" hidden="1" customWidth="1"/>
    <col min="9223" max="9223" width="6.5" style="31" customWidth="1"/>
    <col min="9224" max="9473" width="9" style="31"/>
    <col min="9474" max="9476" width="0" style="31" hidden="1" customWidth="1"/>
    <col min="9477" max="9477" width="20.25" style="31" bestFit="1" customWidth="1"/>
    <col min="9478" max="9478" width="0" style="31" hidden="1" customWidth="1"/>
    <col min="9479" max="9479" width="6.5" style="31" customWidth="1"/>
    <col min="9480" max="9729" width="9" style="31"/>
    <col min="9730" max="9732" width="0" style="31" hidden="1" customWidth="1"/>
    <col min="9733" max="9733" width="20.25" style="31" bestFit="1" customWidth="1"/>
    <col min="9734" max="9734" width="0" style="31" hidden="1" customWidth="1"/>
    <col min="9735" max="9735" width="6.5" style="31" customWidth="1"/>
    <col min="9736" max="9985" width="9" style="31"/>
    <col min="9986" max="9988" width="0" style="31" hidden="1" customWidth="1"/>
    <col min="9989" max="9989" width="20.25" style="31" bestFit="1" customWidth="1"/>
    <col min="9990" max="9990" width="0" style="31" hidden="1" customWidth="1"/>
    <col min="9991" max="9991" width="6.5" style="31" customWidth="1"/>
    <col min="9992" max="10241" width="9" style="31"/>
    <col min="10242" max="10244" width="0" style="31" hidden="1" customWidth="1"/>
    <col min="10245" max="10245" width="20.25" style="31" bestFit="1" customWidth="1"/>
    <col min="10246" max="10246" width="0" style="31" hidden="1" customWidth="1"/>
    <col min="10247" max="10247" width="6.5" style="31" customWidth="1"/>
    <col min="10248" max="10497" width="9" style="31"/>
    <col min="10498" max="10500" width="0" style="31" hidden="1" customWidth="1"/>
    <col min="10501" max="10501" width="20.25" style="31" bestFit="1" customWidth="1"/>
    <col min="10502" max="10502" width="0" style="31" hidden="1" customWidth="1"/>
    <col min="10503" max="10503" width="6.5" style="31" customWidth="1"/>
    <col min="10504" max="10753" width="9" style="31"/>
    <col min="10754" max="10756" width="0" style="31" hidden="1" customWidth="1"/>
    <col min="10757" max="10757" width="20.25" style="31" bestFit="1" customWidth="1"/>
    <col min="10758" max="10758" width="0" style="31" hidden="1" customWidth="1"/>
    <col min="10759" max="10759" width="6.5" style="31" customWidth="1"/>
    <col min="10760" max="11009" width="9" style="31"/>
    <col min="11010" max="11012" width="0" style="31" hidden="1" customWidth="1"/>
    <col min="11013" max="11013" width="20.25" style="31" bestFit="1" customWidth="1"/>
    <col min="11014" max="11014" width="0" style="31" hidden="1" customWidth="1"/>
    <col min="11015" max="11015" width="6.5" style="31" customWidth="1"/>
    <col min="11016" max="11265" width="9" style="31"/>
    <col min="11266" max="11268" width="0" style="31" hidden="1" customWidth="1"/>
    <col min="11269" max="11269" width="20.25" style="31" bestFit="1" customWidth="1"/>
    <col min="11270" max="11270" width="0" style="31" hidden="1" customWidth="1"/>
    <col min="11271" max="11271" width="6.5" style="31" customWidth="1"/>
    <col min="11272" max="11521" width="9" style="31"/>
    <col min="11522" max="11524" width="0" style="31" hidden="1" customWidth="1"/>
    <col min="11525" max="11525" width="20.25" style="31" bestFit="1" customWidth="1"/>
    <col min="11526" max="11526" width="0" style="31" hidden="1" customWidth="1"/>
    <col min="11527" max="11527" width="6.5" style="31" customWidth="1"/>
    <col min="11528" max="11777" width="9" style="31"/>
    <col min="11778" max="11780" width="0" style="31" hidden="1" customWidth="1"/>
    <col min="11781" max="11781" width="20.25" style="31" bestFit="1" customWidth="1"/>
    <col min="11782" max="11782" width="0" style="31" hidden="1" customWidth="1"/>
    <col min="11783" max="11783" width="6.5" style="31" customWidth="1"/>
    <col min="11784" max="12033" width="9" style="31"/>
    <col min="12034" max="12036" width="0" style="31" hidden="1" customWidth="1"/>
    <col min="12037" max="12037" width="20.25" style="31" bestFit="1" customWidth="1"/>
    <col min="12038" max="12038" width="0" style="31" hidden="1" customWidth="1"/>
    <col min="12039" max="12039" width="6.5" style="31" customWidth="1"/>
    <col min="12040" max="12289" width="9" style="31"/>
    <col min="12290" max="12292" width="0" style="31" hidden="1" customWidth="1"/>
    <col min="12293" max="12293" width="20.25" style="31" bestFit="1" customWidth="1"/>
    <col min="12294" max="12294" width="0" style="31" hidden="1" customWidth="1"/>
    <col min="12295" max="12295" width="6.5" style="31" customWidth="1"/>
    <col min="12296" max="12545" width="9" style="31"/>
    <col min="12546" max="12548" width="0" style="31" hidden="1" customWidth="1"/>
    <col min="12549" max="12549" width="20.25" style="31" bestFit="1" customWidth="1"/>
    <col min="12550" max="12550" width="0" style="31" hidden="1" customWidth="1"/>
    <col min="12551" max="12551" width="6.5" style="31" customWidth="1"/>
    <col min="12552" max="12801" width="9" style="31"/>
    <col min="12802" max="12804" width="0" style="31" hidden="1" customWidth="1"/>
    <col min="12805" max="12805" width="20.25" style="31" bestFit="1" customWidth="1"/>
    <col min="12806" max="12806" width="0" style="31" hidden="1" customWidth="1"/>
    <col min="12807" max="12807" width="6.5" style="31" customWidth="1"/>
    <col min="12808" max="13057" width="9" style="31"/>
    <col min="13058" max="13060" width="0" style="31" hidden="1" customWidth="1"/>
    <col min="13061" max="13061" width="20.25" style="31" bestFit="1" customWidth="1"/>
    <col min="13062" max="13062" width="0" style="31" hidden="1" customWidth="1"/>
    <col min="13063" max="13063" width="6.5" style="31" customWidth="1"/>
    <col min="13064" max="13313" width="9" style="31"/>
    <col min="13314" max="13316" width="0" style="31" hidden="1" customWidth="1"/>
    <col min="13317" max="13317" width="20.25" style="31" bestFit="1" customWidth="1"/>
    <col min="13318" max="13318" width="0" style="31" hidden="1" customWidth="1"/>
    <col min="13319" max="13319" width="6.5" style="31" customWidth="1"/>
    <col min="13320" max="13569" width="9" style="31"/>
    <col min="13570" max="13572" width="0" style="31" hidden="1" customWidth="1"/>
    <col min="13573" max="13573" width="20.25" style="31" bestFit="1" customWidth="1"/>
    <col min="13574" max="13574" width="0" style="31" hidden="1" customWidth="1"/>
    <col min="13575" max="13575" width="6.5" style="31" customWidth="1"/>
    <col min="13576" max="13825" width="9" style="31"/>
    <col min="13826" max="13828" width="0" style="31" hidden="1" customWidth="1"/>
    <col min="13829" max="13829" width="20.25" style="31" bestFit="1" customWidth="1"/>
    <col min="13830" max="13830" width="0" style="31" hidden="1" customWidth="1"/>
    <col min="13831" max="13831" width="6.5" style="31" customWidth="1"/>
    <col min="13832" max="14081" width="9" style="31"/>
    <col min="14082" max="14084" width="0" style="31" hidden="1" customWidth="1"/>
    <col min="14085" max="14085" width="20.25" style="31" bestFit="1" customWidth="1"/>
    <col min="14086" max="14086" width="0" style="31" hidden="1" customWidth="1"/>
    <col min="14087" max="14087" width="6.5" style="31" customWidth="1"/>
    <col min="14088" max="14337" width="9" style="31"/>
    <col min="14338" max="14340" width="0" style="31" hidden="1" customWidth="1"/>
    <col min="14341" max="14341" width="20.25" style="31" bestFit="1" customWidth="1"/>
    <col min="14342" max="14342" width="0" style="31" hidden="1" customWidth="1"/>
    <col min="14343" max="14343" width="6.5" style="31" customWidth="1"/>
    <col min="14344" max="14593" width="9" style="31"/>
    <col min="14594" max="14596" width="0" style="31" hidden="1" customWidth="1"/>
    <col min="14597" max="14597" width="20.25" style="31" bestFit="1" customWidth="1"/>
    <col min="14598" max="14598" width="0" style="31" hidden="1" customWidth="1"/>
    <col min="14599" max="14599" width="6.5" style="31" customWidth="1"/>
    <col min="14600" max="14849" width="9" style="31"/>
    <col min="14850" max="14852" width="0" style="31" hidden="1" customWidth="1"/>
    <col min="14853" max="14853" width="20.25" style="31" bestFit="1" customWidth="1"/>
    <col min="14854" max="14854" width="0" style="31" hidden="1" customWidth="1"/>
    <col min="14855" max="14855" width="6.5" style="31" customWidth="1"/>
    <col min="14856" max="15105" width="9" style="31"/>
    <col min="15106" max="15108" width="0" style="31" hidden="1" customWidth="1"/>
    <col min="15109" max="15109" width="20.25" style="31" bestFit="1" customWidth="1"/>
    <col min="15110" max="15110" width="0" style="31" hidden="1" customWidth="1"/>
    <col min="15111" max="15111" width="6.5" style="31" customWidth="1"/>
    <col min="15112" max="15361" width="9" style="31"/>
    <col min="15362" max="15364" width="0" style="31" hidden="1" customWidth="1"/>
    <col min="15365" max="15365" width="20.25" style="31" bestFit="1" customWidth="1"/>
    <col min="15366" max="15366" width="0" style="31" hidden="1" customWidth="1"/>
    <col min="15367" max="15367" width="6.5" style="31" customWidth="1"/>
    <col min="15368" max="15617" width="9" style="31"/>
    <col min="15618" max="15620" width="0" style="31" hidden="1" customWidth="1"/>
    <col min="15621" max="15621" width="20.25" style="31" bestFit="1" customWidth="1"/>
    <col min="15622" max="15622" width="0" style="31" hidden="1" customWidth="1"/>
    <col min="15623" max="15623" width="6.5" style="31" customWidth="1"/>
    <col min="15624" max="15873" width="9" style="31"/>
    <col min="15874" max="15876" width="0" style="31" hidden="1" customWidth="1"/>
    <col min="15877" max="15877" width="20.25" style="31" bestFit="1" customWidth="1"/>
    <col min="15878" max="15878" width="0" style="31" hidden="1" customWidth="1"/>
    <col min="15879" max="15879" width="6.5" style="31" customWidth="1"/>
    <col min="15880" max="16129" width="9" style="31"/>
    <col min="16130" max="16132" width="0" style="31" hidden="1" customWidth="1"/>
    <col min="16133" max="16133" width="20.25" style="31" bestFit="1" customWidth="1"/>
    <col min="16134" max="16134" width="0" style="31" hidden="1" customWidth="1"/>
    <col min="16135" max="16135" width="6.5" style="31" customWidth="1"/>
    <col min="16136" max="16384" width="9" style="31"/>
  </cols>
  <sheetData>
    <row r="3" spans="1:7" ht="13.5" thickBot="1"/>
    <row r="4" spans="1:7" ht="20.100000000000001" customHeight="1">
      <c r="A4" s="32" t="s">
        <v>143</v>
      </c>
      <c r="B4" s="33" t="s">
        <v>144</v>
      </c>
      <c r="C4" s="34"/>
      <c r="D4" s="35" t="s">
        <v>145</v>
      </c>
      <c r="E4" s="36"/>
      <c r="F4" s="303" t="s">
        <v>146</v>
      </c>
      <c r="G4" s="37" t="s">
        <v>147</v>
      </c>
    </row>
    <row r="5" spans="1:7" ht="20.100000000000001" customHeight="1">
      <c r="A5" s="32" t="s">
        <v>143</v>
      </c>
      <c r="B5" s="38" t="s">
        <v>143</v>
      </c>
      <c r="C5" s="38" t="s">
        <v>148</v>
      </c>
      <c r="D5" s="39" t="s">
        <v>143</v>
      </c>
      <c r="E5" s="39" t="s">
        <v>148</v>
      </c>
      <c r="F5" s="304"/>
      <c r="G5" s="40" t="s">
        <v>149</v>
      </c>
    </row>
    <row r="6" spans="1:7" ht="20.100000000000001" customHeight="1">
      <c r="A6" s="60"/>
      <c r="B6" s="297" t="s">
        <v>150</v>
      </c>
      <c r="C6" s="300" t="s">
        <v>151</v>
      </c>
      <c r="D6" s="61" t="s">
        <v>280</v>
      </c>
      <c r="E6" s="61" t="s">
        <v>280</v>
      </c>
      <c r="F6" s="62" t="s">
        <v>280</v>
      </c>
      <c r="G6" s="63"/>
    </row>
    <row r="7" spans="1:7" ht="20.100000000000001" customHeight="1">
      <c r="A7" s="32" t="s">
        <v>152</v>
      </c>
      <c r="B7" s="298"/>
      <c r="C7" s="301"/>
      <c r="D7" s="42">
        <v>2301</v>
      </c>
      <c r="E7" s="43" t="s">
        <v>151</v>
      </c>
      <c r="F7" s="44" t="s">
        <v>153</v>
      </c>
      <c r="G7" s="41" t="s">
        <v>89</v>
      </c>
    </row>
    <row r="8" spans="1:7" ht="20.100000000000001" customHeight="1">
      <c r="A8" s="60" t="s">
        <v>282</v>
      </c>
      <c r="B8" s="298"/>
      <c r="C8" s="301"/>
      <c r="D8" s="64" t="s">
        <v>280</v>
      </c>
      <c r="E8" s="65" t="s">
        <v>280</v>
      </c>
      <c r="F8" s="44" t="s">
        <v>154</v>
      </c>
      <c r="G8" s="63" t="s">
        <v>75</v>
      </c>
    </row>
    <row r="9" spans="1:7" ht="20.100000000000001" customHeight="1">
      <c r="A9" s="32" t="s">
        <v>155</v>
      </c>
      <c r="B9" s="297" t="s">
        <v>156</v>
      </c>
      <c r="C9" s="300" t="s">
        <v>157</v>
      </c>
      <c r="D9" s="42">
        <v>2401</v>
      </c>
      <c r="E9" s="45" t="s">
        <v>157</v>
      </c>
      <c r="F9" s="44" t="s">
        <v>158</v>
      </c>
      <c r="G9" s="41" t="s">
        <v>90</v>
      </c>
    </row>
    <row r="10" spans="1:7" ht="20.100000000000001" customHeight="1">
      <c r="A10" s="32" t="s">
        <v>159</v>
      </c>
      <c r="B10" s="298"/>
      <c r="C10" s="301"/>
      <c r="D10" s="42">
        <v>2402</v>
      </c>
      <c r="E10" s="45" t="s">
        <v>160</v>
      </c>
      <c r="F10" s="62" t="s">
        <v>280</v>
      </c>
      <c r="G10" s="41" t="s">
        <v>107</v>
      </c>
    </row>
    <row r="11" spans="1:7" ht="20.100000000000001" customHeight="1">
      <c r="A11" s="32" t="s">
        <v>161</v>
      </c>
      <c r="B11" s="298"/>
      <c r="C11" s="301"/>
      <c r="D11" s="42">
        <v>2403</v>
      </c>
      <c r="E11" s="45" t="s">
        <v>162</v>
      </c>
      <c r="F11" s="62" t="s">
        <v>280</v>
      </c>
      <c r="G11" s="41" t="s">
        <v>91</v>
      </c>
    </row>
    <row r="12" spans="1:7" ht="20.100000000000001" customHeight="1">
      <c r="A12" s="60" t="s">
        <v>283</v>
      </c>
      <c r="B12" s="299"/>
      <c r="C12" s="302"/>
      <c r="D12" s="61" t="s">
        <v>280</v>
      </c>
      <c r="E12" s="61" t="s">
        <v>280</v>
      </c>
      <c r="F12" s="62" t="s">
        <v>280</v>
      </c>
      <c r="G12" s="63" t="s">
        <v>77</v>
      </c>
    </row>
    <row r="13" spans="1:7" ht="20.100000000000001" customHeight="1">
      <c r="A13" s="32" t="s">
        <v>163</v>
      </c>
      <c r="B13" s="297" t="s">
        <v>164</v>
      </c>
      <c r="C13" s="300" t="s">
        <v>165</v>
      </c>
      <c r="D13" s="45">
        <v>2101</v>
      </c>
      <c r="E13" s="45" t="s">
        <v>166</v>
      </c>
      <c r="F13" s="46" t="s">
        <v>167</v>
      </c>
      <c r="G13" s="41" t="s">
        <v>83</v>
      </c>
    </row>
    <row r="14" spans="1:7" ht="20.100000000000001" customHeight="1">
      <c r="A14" s="32" t="s">
        <v>168</v>
      </c>
      <c r="B14" s="298"/>
      <c r="C14" s="301"/>
      <c r="D14" s="45">
        <v>2102</v>
      </c>
      <c r="E14" s="45" t="s">
        <v>169</v>
      </c>
      <c r="F14" s="46" t="s">
        <v>170</v>
      </c>
      <c r="G14" s="41" t="s">
        <v>83</v>
      </c>
    </row>
    <row r="15" spans="1:7" ht="20.100000000000001" customHeight="1">
      <c r="A15" s="32" t="s">
        <v>171</v>
      </c>
      <c r="B15" s="298"/>
      <c r="C15" s="301"/>
      <c r="D15" s="45">
        <v>2103</v>
      </c>
      <c r="E15" s="45" t="s">
        <v>172</v>
      </c>
      <c r="F15" s="46" t="s">
        <v>173</v>
      </c>
      <c r="G15" s="41" t="s">
        <v>83</v>
      </c>
    </row>
    <row r="16" spans="1:7" ht="20.100000000000001" customHeight="1">
      <c r="A16" s="32" t="s">
        <v>174</v>
      </c>
      <c r="B16" s="298"/>
      <c r="C16" s="301"/>
      <c r="D16" s="45">
        <v>2104</v>
      </c>
      <c r="E16" s="45" t="s">
        <v>175</v>
      </c>
      <c r="F16" s="46" t="s">
        <v>176</v>
      </c>
      <c r="G16" s="41" t="s">
        <v>83</v>
      </c>
    </row>
    <row r="17" spans="1:7" ht="20.100000000000001" customHeight="1">
      <c r="A17" s="32" t="s">
        <v>177</v>
      </c>
      <c r="B17" s="298"/>
      <c r="C17" s="301"/>
      <c r="D17" s="45">
        <v>2105</v>
      </c>
      <c r="E17" s="45" t="s">
        <v>178</v>
      </c>
      <c r="F17" s="46" t="s">
        <v>179</v>
      </c>
      <c r="G17" s="41" t="s">
        <v>83</v>
      </c>
    </row>
    <row r="18" spans="1:7" ht="20.100000000000001" customHeight="1">
      <c r="A18" s="32" t="s">
        <v>180</v>
      </c>
      <c r="B18" s="298"/>
      <c r="C18" s="301"/>
      <c r="D18" s="45">
        <v>2106</v>
      </c>
      <c r="E18" s="45" t="s">
        <v>181</v>
      </c>
      <c r="F18" s="46" t="s">
        <v>182</v>
      </c>
      <c r="G18" s="41" t="s">
        <v>83</v>
      </c>
    </row>
    <row r="19" spans="1:7" ht="20.100000000000001" customHeight="1">
      <c r="A19" s="32" t="s">
        <v>183</v>
      </c>
      <c r="B19" s="298"/>
      <c r="C19" s="301"/>
      <c r="D19" s="45">
        <v>2107</v>
      </c>
      <c r="E19" s="45" t="s">
        <v>184</v>
      </c>
      <c r="F19" s="46" t="s">
        <v>185</v>
      </c>
      <c r="G19" s="41" t="s">
        <v>83</v>
      </c>
    </row>
    <row r="20" spans="1:7" ht="20.100000000000001" customHeight="1">
      <c r="A20" s="32" t="s">
        <v>186</v>
      </c>
      <c r="B20" s="298"/>
      <c r="C20" s="301"/>
      <c r="D20" s="45">
        <v>2108</v>
      </c>
      <c r="E20" s="45" t="s">
        <v>187</v>
      </c>
      <c r="F20" s="46" t="s">
        <v>188</v>
      </c>
      <c r="G20" s="41" t="s">
        <v>83</v>
      </c>
    </row>
    <row r="21" spans="1:7" ht="20.100000000000001" customHeight="1">
      <c r="A21" s="60" t="s">
        <v>284</v>
      </c>
      <c r="B21" s="299"/>
      <c r="C21" s="302"/>
      <c r="D21" s="66" t="s">
        <v>280</v>
      </c>
      <c r="E21" s="66" t="s">
        <v>280</v>
      </c>
      <c r="F21" s="67" t="s">
        <v>280</v>
      </c>
      <c r="G21" s="63" t="s">
        <v>76</v>
      </c>
    </row>
    <row r="22" spans="1:7" ht="20.100000000000001" customHeight="1">
      <c r="A22" s="32" t="s">
        <v>189</v>
      </c>
      <c r="B22" s="297" t="s">
        <v>190</v>
      </c>
      <c r="C22" s="300" t="s">
        <v>191</v>
      </c>
      <c r="D22" s="45">
        <v>2201</v>
      </c>
      <c r="E22" s="45" t="s">
        <v>191</v>
      </c>
      <c r="F22" s="46" t="s">
        <v>192</v>
      </c>
      <c r="G22" s="41" t="s">
        <v>87</v>
      </c>
    </row>
    <row r="23" spans="1:7" ht="20.100000000000001" customHeight="1">
      <c r="A23" s="32" t="s">
        <v>193</v>
      </c>
      <c r="B23" s="298"/>
      <c r="C23" s="301"/>
      <c r="D23" s="45">
        <v>2202</v>
      </c>
      <c r="E23" s="45" t="s">
        <v>194</v>
      </c>
      <c r="F23" s="67" t="s">
        <v>280</v>
      </c>
      <c r="G23" s="41" t="s">
        <v>88</v>
      </c>
    </row>
    <row r="24" spans="1:7" ht="20.100000000000001" customHeight="1">
      <c r="A24" s="60" t="s">
        <v>285</v>
      </c>
      <c r="B24" s="299"/>
      <c r="C24" s="302"/>
      <c r="D24" s="66" t="s">
        <v>280</v>
      </c>
      <c r="E24" s="66" t="s">
        <v>280</v>
      </c>
      <c r="F24" s="67" t="s">
        <v>280</v>
      </c>
      <c r="G24" s="63" t="s">
        <v>78</v>
      </c>
    </row>
    <row r="25" spans="1:7" ht="20.100000000000001" customHeight="1">
      <c r="A25" s="32" t="s">
        <v>195</v>
      </c>
      <c r="B25" s="297" t="s">
        <v>196</v>
      </c>
      <c r="C25" s="300" t="s">
        <v>197</v>
      </c>
      <c r="D25" s="45">
        <v>2501</v>
      </c>
      <c r="E25" s="45" t="s">
        <v>198</v>
      </c>
      <c r="F25" s="46" t="s">
        <v>199</v>
      </c>
      <c r="G25" s="41" t="s">
        <v>92</v>
      </c>
    </row>
    <row r="26" spans="1:7" ht="20.100000000000001" customHeight="1">
      <c r="A26" s="32" t="s">
        <v>200</v>
      </c>
      <c r="B26" s="298"/>
      <c r="C26" s="301"/>
      <c r="D26" s="45">
        <v>2502</v>
      </c>
      <c r="E26" s="45" t="s">
        <v>201</v>
      </c>
      <c r="F26" s="67" t="s">
        <v>280</v>
      </c>
      <c r="G26" s="41" t="s">
        <v>93</v>
      </c>
    </row>
    <row r="27" spans="1:7" ht="20.100000000000001" customHeight="1">
      <c r="A27" s="32" t="s">
        <v>202</v>
      </c>
      <c r="B27" s="298"/>
      <c r="C27" s="301"/>
      <c r="D27" s="45">
        <v>2503</v>
      </c>
      <c r="E27" s="45" t="s">
        <v>203</v>
      </c>
      <c r="F27" s="46" t="s">
        <v>204</v>
      </c>
      <c r="G27" s="41" t="s">
        <v>94</v>
      </c>
    </row>
    <row r="28" spans="1:7" ht="20.100000000000001" customHeight="1">
      <c r="A28" s="32" t="s">
        <v>205</v>
      </c>
      <c r="B28" s="298"/>
      <c r="C28" s="301"/>
      <c r="D28" s="45">
        <v>2504</v>
      </c>
      <c r="E28" s="45" t="s">
        <v>206</v>
      </c>
      <c r="F28" s="46" t="s">
        <v>207</v>
      </c>
      <c r="G28" s="41" t="s">
        <v>95</v>
      </c>
    </row>
    <row r="29" spans="1:7" ht="20.100000000000001" customHeight="1">
      <c r="A29" s="32" t="s">
        <v>208</v>
      </c>
      <c r="B29" s="298"/>
      <c r="C29" s="301"/>
      <c r="D29" s="45">
        <v>2505</v>
      </c>
      <c r="E29" s="45" t="s">
        <v>209</v>
      </c>
      <c r="F29" s="67" t="s">
        <v>280</v>
      </c>
      <c r="G29" s="41" t="s">
        <v>106</v>
      </c>
    </row>
    <row r="30" spans="1:7" ht="20.100000000000001" customHeight="1">
      <c r="A30" s="32" t="s">
        <v>210</v>
      </c>
      <c r="B30" s="298"/>
      <c r="C30" s="301"/>
      <c r="D30" s="45">
        <v>2506</v>
      </c>
      <c r="E30" s="45" t="s">
        <v>211</v>
      </c>
      <c r="F30" s="67" t="s">
        <v>280</v>
      </c>
      <c r="G30" s="41" t="s">
        <v>113</v>
      </c>
    </row>
    <row r="31" spans="1:7" ht="20.100000000000001" customHeight="1">
      <c r="A31" s="32" t="s">
        <v>252</v>
      </c>
      <c r="B31" s="299"/>
      <c r="C31" s="302"/>
      <c r="D31" s="45">
        <v>2507</v>
      </c>
      <c r="E31" s="45" t="s">
        <v>253</v>
      </c>
      <c r="F31" s="67" t="s">
        <v>280</v>
      </c>
      <c r="G31" s="63" t="s">
        <v>280</v>
      </c>
    </row>
    <row r="32" spans="1:7" ht="20.100000000000001" customHeight="1">
      <c r="A32" s="32" t="s">
        <v>212</v>
      </c>
      <c r="B32" s="297" t="s">
        <v>213</v>
      </c>
      <c r="C32" s="300" t="s">
        <v>214</v>
      </c>
      <c r="D32" s="45">
        <v>2601</v>
      </c>
      <c r="E32" s="45" t="s">
        <v>215</v>
      </c>
      <c r="F32" s="67" t="s">
        <v>280</v>
      </c>
      <c r="G32" s="41" t="s">
        <v>98</v>
      </c>
    </row>
    <row r="33" spans="1:7" ht="20.100000000000001" customHeight="1">
      <c r="A33" s="32" t="s">
        <v>216</v>
      </c>
      <c r="B33" s="298"/>
      <c r="C33" s="301"/>
      <c r="D33" s="45">
        <v>2602</v>
      </c>
      <c r="E33" s="45" t="s">
        <v>217</v>
      </c>
      <c r="F33" s="46" t="s">
        <v>218</v>
      </c>
      <c r="G33" s="41" t="s">
        <v>112</v>
      </c>
    </row>
    <row r="34" spans="1:7" ht="20.100000000000001" customHeight="1">
      <c r="A34" s="32" t="s">
        <v>219</v>
      </c>
      <c r="B34" s="298"/>
      <c r="C34" s="301"/>
      <c r="D34" s="45">
        <v>2603</v>
      </c>
      <c r="E34" s="45" t="s">
        <v>220</v>
      </c>
      <c r="F34" s="67" t="s">
        <v>280</v>
      </c>
      <c r="G34" s="41" t="s">
        <v>105</v>
      </c>
    </row>
    <row r="35" spans="1:7" ht="20.100000000000001" customHeight="1">
      <c r="A35" s="32" t="s">
        <v>221</v>
      </c>
      <c r="B35" s="298"/>
      <c r="C35" s="301"/>
      <c r="D35" s="45">
        <v>2604</v>
      </c>
      <c r="E35" s="45" t="s">
        <v>222</v>
      </c>
      <c r="F35" s="46" t="s">
        <v>223</v>
      </c>
      <c r="G35" s="41" t="s">
        <v>116</v>
      </c>
    </row>
    <row r="36" spans="1:7" ht="20.100000000000001" customHeight="1">
      <c r="A36" s="32" t="s">
        <v>224</v>
      </c>
      <c r="B36" s="298"/>
      <c r="C36" s="301"/>
      <c r="D36" s="45">
        <v>2605</v>
      </c>
      <c r="E36" s="45" t="s">
        <v>225</v>
      </c>
      <c r="F36" s="46" t="s">
        <v>226</v>
      </c>
      <c r="G36" s="41" t="s">
        <v>119</v>
      </c>
    </row>
    <row r="37" spans="1:7" ht="20.100000000000001" customHeight="1">
      <c r="A37" s="32" t="s">
        <v>227</v>
      </c>
      <c r="B37" s="298"/>
      <c r="C37" s="301"/>
      <c r="D37" s="45">
        <v>2606</v>
      </c>
      <c r="E37" s="45" t="s">
        <v>228</v>
      </c>
      <c r="F37" s="67" t="s">
        <v>280</v>
      </c>
      <c r="G37" s="41" t="s">
        <v>121</v>
      </c>
    </row>
    <row r="38" spans="1:7" ht="20.100000000000001" customHeight="1">
      <c r="A38" s="32" t="s">
        <v>229</v>
      </c>
      <c r="B38" s="298"/>
      <c r="C38" s="301"/>
      <c r="D38" s="45">
        <v>2607</v>
      </c>
      <c r="E38" s="45" t="s">
        <v>230</v>
      </c>
      <c r="F38" s="46" t="s">
        <v>231</v>
      </c>
      <c r="G38" s="41" t="s">
        <v>127</v>
      </c>
    </row>
    <row r="39" spans="1:7" ht="20.100000000000001" customHeight="1">
      <c r="A39" s="32" t="s">
        <v>232</v>
      </c>
      <c r="B39" s="298"/>
      <c r="C39" s="301"/>
      <c r="D39" s="45">
        <v>2608</v>
      </c>
      <c r="E39" s="45" t="s">
        <v>233</v>
      </c>
      <c r="F39" s="67" t="s">
        <v>280</v>
      </c>
      <c r="G39" s="41" t="s">
        <v>96</v>
      </c>
    </row>
    <row r="40" spans="1:7" ht="20.100000000000001" customHeight="1">
      <c r="A40" s="32" t="s">
        <v>234</v>
      </c>
      <c r="B40" s="298"/>
      <c r="C40" s="301"/>
      <c r="D40" s="45">
        <v>2609</v>
      </c>
      <c r="E40" s="45" t="s">
        <v>235</v>
      </c>
      <c r="F40" s="67" t="s">
        <v>280</v>
      </c>
      <c r="G40" s="41" t="s">
        <v>97</v>
      </c>
    </row>
    <row r="41" spans="1:7" ht="20.100000000000001" customHeight="1">
      <c r="A41" s="32" t="s">
        <v>236</v>
      </c>
      <c r="B41" s="298"/>
      <c r="C41" s="301"/>
      <c r="D41" s="45">
        <v>2610</v>
      </c>
      <c r="E41" s="45" t="s">
        <v>237</v>
      </c>
      <c r="F41" s="67" t="s">
        <v>280</v>
      </c>
      <c r="G41" s="41" t="s">
        <v>122</v>
      </c>
    </row>
    <row r="42" spans="1:7" ht="20.100000000000001" customHeight="1">
      <c r="A42" s="32" t="s">
        <v>238</v>
      </c>
      <c r="B42" s="298"/>
      <c r="C42" s="301"/>
      <c r="D42" s="45">
        <v>2611</v>
      </c>
      <c r="E42" s="45" t="s">
        <v>239</v>
      </c>
      <c r="F42" s="67" t="s">
        <v>280</v>
      </c>
      <c r="G42" s="41" t="s">
        <v>117</v>
      </c>
    </row>
    <row r="43" spans="1:7" ht="20.100000000000001" customHeight="1">
      <c r="A43" s="32" t="s">
        <v>240</v>
      </c>
      <c r="B43" s="298"/>
      <c r="C43" s="301"/>
      <c r="D43" s="45">
        <v>2612</v>
      </c>
      <c r="E43" s="45" t="s">
        <v>241</v>
      </c>
      <c r="F43" s="67" t="s">
        <v>280</v>
      </c>
      <c r="G43" s="41" t="s">
        <v>109</v>
      </c>
    </row>
    <row r="44" spans="1:7" ht="20.100000000000001" customHeight="1">
      <c r="A44" s="32" t="s">
        <v>242</v>
      </c>
      <c r="B44" s="298"/>
      <c r="C44" s="301"/>
      <c r="D44" s="45">
        <v>2613</v>
      </c>
      <c r="E44" s="45" t="s">
        <v>243</v>
      </c>
      <c r="F44" s="67" t="s">
        <v>280</v>
      </c>
      <c r="G44" s="41" t="s">
        <v>114</v>
      </c>
    </row>
    <row r="45" spans="1:7" ht="20.100000000000001" customHeight="1">
      <c r="A45" s="32" t="s">
        <v>254</v>
      </c>
      <c r="B45" s="298"/>
      <c r="C45" s="301"/>
      <c r="D45" s="45">
        <v>2614</v>
      </c>
      <c r="E45" s="45" t="s">
        <v>244</v>
      </c>
      <c r="F45" s="46" t="s">
        <v>245</v>
      </c>
      <c r="G45" s="52" t="s">
        <v>120</v>
      </c>
    </row>
    <row r="46" spans="1:7" ht="20.100000000000001" customHeight="1">
      <c r="A46" s="32" t="s">
        <v>255</v>
      </c>
      <c r="B46" s="298"/>
      <c r="C46" s="301"/>
      <c r="D46" s="45">
        <v>2615</v>
      </c>
      <c r="E46" s="45" t="s">
        <v>260</v>
      </c>
      <c r="F46" s="67" t="s">
        <v>280</v>
      </c>
      <c r="G46" s="52" t="s">
        <v>108</v>
      </c>
    </row>
    <row r="47" spans="1:7" ht="20.100000000000001" customHeight="1">
      <c r="A47" s="32" t="s">
        <v>256</v>
      </c>
      <c r="B47" s="298"/>
      <c r="C47" s="301"/>
      <c r="D47" s="45">
        <v>2616</v>
      </c>
      <c r="E47" s="45" t="s">
        <v>261</v>
      </c>
      <c r="F47" s="67" t="s">
        <v>280</v>
      </c>
      <c r="G47" s="52" t="s">
        <v>113</v>
      </c>
    </row>
    <row r="48" spans="1:7" ht="20.100000000000001" customHeight="1">
      <c r="A48" s="32" t="s">
        <v>257</v>
      </c>
      <c r="B48" s="298"/>
      <c r="C48" s="301"/>
      <c r="D48" s="45">
        <v>2617</v>
      </c>
      <c r="E48" s="45" t="s">
        <v>262</v>
      </c>
      <c r="F48" s="67" t="s">
        <v>280</v>
      </c>
      <c r="G48" s="52" t="s">
        <v>110</v>
      </c>
    </row>
    <row r="49" spans="1:7" ht="20.100000000000001" customHeight="1">
      <c r="A49" s="32" t="s">
        <v>258</v>
      </c>
      <c r="B49" s="298"/>
      <c r="C49" s="301"/>
      <c r="D49" s="45">
        <v>2618</v>
      </c>
      <c r="E49" s="45" t="s">
        <v>263</v>
      </c>
      <c r="F49" s="67" t="s">
        <v>280</v>
      </c>
      <c r="G49" s="52" t="s">
        <v>118</v>
      </c>
    </row>
    <row r="50" spans="1:7" ht="20.100000000000001" customHeight="1">
      <c r="A50" s="32" t="s">
        <v>259</v>
      </c>
      <c r="B50" s="298"/>
      <c r="C50" s="301"/>
      <c r="D50" s="45">
        <v>2619</v>
      </c>
      <c r="E50" s="45" t="s">
        <v>264</v>
      </c>
      <c r="F50" s="67" t="s">
        <v>280</v>
      </c>
      <c r="G50" s="52" t="s">
        <v>115</v>
      </c>
    </row>
    <row r="51" spans="1:7" ht="20.100000000000001" customHeight="1" thickBot="1">
      <c r="A51" s="60" t="s">
        <v>286</v>
      </c>
      <c r="B51" s="299"/>
      <c r="C51" s="302"/>
      <c r="D51" s="66" t="s">
        <v>280</v>
      </c>
      <c r="E51" s="66" t="s">
        <v>280</v>
      </c>
      <c r="F51" s="67" t="s">
        <v>280</v>
      </c>
      <c r="G51" s="68" t="s">
        <v>287</v>
      </c>
    </row>
    <row r="52" spans="1:7" ht="17.25" customHeight="1" thickBot="1">
      <c r="A52" s="32" t="s">
        <v>274</v>
      </c>
      <c r="B52" s="69" t="s">
        <v>280</v>
      </c>
      <c r="C52" s="69" t="s">
        <v>280</v>
      </c>
      <c r="D52" s="69" t="s">
        <v>280</v>
      </c>
      <c r="E52" s="69" t="s">
        <v>280</v>
      </c>
      <c r="F52" s="70" t="s">
        <v>280</v>
      </c>
      <c r="G52" s="47" t="s">
        <v>137</v>
      </c>
    </row>
    <row r="53" spans="1:7" ht="19.5" customHeight="1" thickBot="1">
      <c r="A53" s="32" t="s">
        <v>275</v>
      </c>
      <c r="B53" s="305" t="s">
        <v>246</v>
      </c>
      <c r="C53" s="306"/>
      <c r="D53" s="45">
        <v>1111</v>
      </c>
      <c r="E53" s="45" t="s">
        <v>247</v>
      </c>
      <c r="F53" s="66" t="s">
        <v>280</v>
      </c>
      <c r="G53" s="47" t="s">
        <v>137</v>
      </c>
    </row>
    <row r="54" spans="1:7" ht="19.5" customHeight="1" thickBot="1">
      <c r="A54" s="32" t="s">
        <v>276</v>
      </c>
      <c r="B54" s="307"/>
      <c r="C54" s="308"/>
      <c r="D54" s="45">
        <v>1468</v>
      </c>
      <c r="E54" s="45" t="s">
        <v>248</v>
      </c>
      <c r="F54" s="66" t="s">
        <v>280</v>
      </c>
      <c r="G54" s="47" t="s">
        <v>137</v>
      </c>
    </row>
    <row r="55" spans="1:7" ht="19.5" customHeight="1" thickBot="1">
      <c r="A55" s="32" t="s">
        <v>277</v>
      </c>
      <c r="B55" s="307"/>
      <c r="C55" s="308"/>
      <c r="D55" s="45">
        <v>4125</v>
      </c>
      <c r="E55" s="45" t="s">
        <v>249</v>
      </c>
      <c r="F55" s="66" t="s">
        <v>280</v>
      </c>
      <c r="G55" s="47" t="s">
        <v>137</v>
      </c>
    </row>
    <row r="56" spans="1:7" ht="29.25" customHeight="1" thickBot="1">
      <c r="A56" s="32" t="s">
        <v>278</v>
      </c>
      <c r="B56" s="309"/>
      <c r="C56" s="310"/>
      <c r="D56" s="295" t="s">
        <v>250</v>
      </c>
      <c r="E56" s="296"/>
      <c r="F56" s="48" t="s">
        <v>251</v>
      </c>
      <c r="G56" s="47" t="s">
        <v>137</v>
      </c>
    </row>
    <row r="57" spans="1:7" ht="29.25" customHeight="1" thickBot="1">
      <c r="A57" s="32" t="s">
        <v>279</v>
      </c>
      <c r="B57" s="71" t="s">
        <v>280</v>
      </c>
      <c r="C57" s="71" t="s">
        <v>280</v>
      </c>
      <c r="D57" s="295" t="s">
        <v>250</v>
      </c>
      <c r="E57" s="296"/>
      <c r="F57" s="48" t="s">
        <v>251</v>
      </c>
      <c r="G57" s="47" t="s">
        <v>137</v>
      </c>
    </row>
  </sheetData>
  <mergeCells count="16">
    <mergeCell ref="D57:E57"/>
    <mergeCell ref="D56:E56"/>
    <mergeCell ref="B13:B21"/>
    <mergeCell ref="C13:C21"/>
    <mergeCell ref="F4:F5"/>
    <mergeCell ref="B6:B8"/>
    <mergeCell ref="C6:C8"/>
    <mergeCell ref="B9:B12"/>
    <mergeCell ref="C9:C12"/>
    <mergeCell ref="B53:C56"/>
    <mergeCell ref="B22:B24"/>
    <mergeCell ref="C22:C24"/>
    <mergeCell ref="B25:B31"/>
    <mergeCell ref="C25:C31"/>
    <mergeCell ref="B32:B51"/>
    <mergeCell ref="C32:C51"/>
  </mergeCells>
  <phoneticPr fontId="1"/>
  <pageMargins left="0.56999999999999995" right="0.2" top="1" bottom="1" header="0.51200000000000001" footer="0.51200000000000001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記載例</vt:lpstr>
      <vt:lpstr>1枚目</vt:lpstr>
      <vt:lpstr>2枚目</vt:lpstr>
      <vt:lpstr>データ</vt:lpstr>
      <vt:lpstr>データ2</vt:lpstr>
      <vt:lpstr>'1枚目'!Print_Area</vt:lpstr>
      <vt:lpstr>'2枚目'!Print_Area</vt:lpstr>
      <vt:lpstr>データ2!Print_Area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itonosaki</dc:creator>
  <cp:lastModifiedBy>伊織 外崎</cp:lastModifiedBy>
  <cp:lastPrinted>2024-04-25T05:23:52Z</cp:lastPrinted>
  <dcterms:created xsi:type="dcterms:W3CDTF">2021-12-29T03:09:05Z</dcterms:created>
  <dcterms:modified xsi:type="dcterms:W3CDTF">2024-04-25T05:34:55Z</dcterms:modified>
</cp:coreProperties>
</file>